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ปฏิบัติราชการ\แผนปฏิบัติราชการ 2569\รายงานตัวชี้วัด\รายงานตัวชี้วัด (แผนเชิงรุก) 69\"/>
    </mc:Choice>
  </mc:AlternateContent>
  <xr:revisionPtr revIDLastSave="0" documentId="13_ncr:10000001_{B810B034-00AC-4899-BDA1-671C1271C06F}" xr6:coauthVersionLast="47" xr6:coauthVersionMax="47" xr10:uidLastSave="{00000000-0000-0000-0000-000000000000}"/>
  <bookViews>
    <workbookView xWindow="-120" yWindow="-120" windowWidth="21840" windowHeight="13020" firstSheet="3" activeTab="5" xr2:uid="{C76FFA63-5D9A-48E8-81C3-518809E7E74C}"/>
  </bookViews>
  <sheets>
    <sheet name="ตัวชี้วัดเชิงรุก" sheetId="3" state="hidden" r:id="rId1"/>
    <sheet name="3.เกณฑ์การประเมินตัวชี้วัด" sheetId="4" state="hidden" r:id="rId2"/>
    <sheet name="รายงานผลเชิงรุก (9 เดือน)" sheetId="5" r:id="rId3"/>
    <sheet name="สรุปตชว (เชิงรุก) 9 เดือน 69" sheetId="6" r:id="rId4"/>
    <sheet name="รายงานโครงการ 69 (9 เดือน)" sheetId="1" r:id="rId5"/>
    <sheet name="สรุป 69 รอบ 9 เดือน" sheetId="2" r:id="rId6"/>
  </sheets>
  <definedNames>
    <definedName name="_xlnm.Print_Area" localSheetId="0">ตัวชี้วัดเชิงรุก!$A$1:$F$20</definedName>
    <definedName name="_xlnm.Print_Area" localSheetId="2">'รายงานผลเชิงรุก (9 เดือน)'!$A$1:$H$20</definedName>
    <definedName name="_xlnm.Print_Area" localSheetId="3">'สรุปตชว (เชิงรุก) 9 เดือน 69'!$A$1:$G$12</definedName>
    <definedName name="_xlnm.Print_Titles" localSheetId="0">ตัวชี้วัดเชิงรุก!$4:$5</definedName>
    <definedName name="_xlnm.Print_Titles" localSheetId="4">'รายงานโครงการ 69 (9 เดือน)'!$3:$5</definedName>
    <definedName name="_xlnm.Print_Titles" localSheetId="2">'รายงานผลเชิงรุก (9 เดือน)'!$4:$5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2" i="2"/>
  <c r="D12" i="2"/>
  <c r="F12" i="2" s="1"/>
  <c r="G11" i="2"/>
  <c r="F11" i="2"/>
  <c r="G10" i="2"/>
  <c r="F10" i="2"/>
  <c r="G9" i="2"/>
  <c r="F9" i="2"/>
  <c r="G8" i="2"/>
  <c r="F8" i="2"/>
  <c r="F7" i="2"/>
  <c r="H35" i="1"/>
  <c r="H33" i="1"/>
  <c r="H32" i="1"/>
  <c r="H30" i="1"/>
  <c r="H29" i="1"/>
  <c r="H28" i="1"/>
  <c r="H27" i="1"/>
  <c r="H26" i="1" s="1"/>
  <c r="F18" i="1"/>
  <c r="F17" i="1"/>
  <c r="F16" i="1"/>
  <c r="F15" i="1" s="1"/>
  <c r="L15" i="1"/>
  <c r="L13" i="1"/>
  <c r="F13" i="1"/>
  <c r="E13" i="1"/>
  <c r="L11" i="1"/>
  <c r="F11" i="1"/>
  <c r="E11" i="1"/>
  <c r="L9" i="1"/>
  <c r="F9" i="1"/>
  <c r="E9" i="1"/>
  <c r="L7" i="1"/>
  <c r="G7" i="2" s="1"/>
  <c r="E7" i="1"/>
  <c r="H25" i="1" s="1"/>
  <c r="F6" i="1"/>
  <c r="F7" i="1" s="1"/>
  <c r="L5" i="1"/>
  <c r="G12" i="2" s="1"/>
  <c r="F12" i="6"/>
  <c r="F11" i="6"/>
  <c r="E11" i="6"/>
  <c r="D11" i="6"/>
  <c r="C11" i="6"/>
  <c r="B11" i="6"/>
  <c r="F10" i="6"/>
  <c r="B10" i="6"/>
  <c r="F9" i="6"/>
  <c r="B9" i="6"/>
  <c r="F8" i="6"/>
  <c r="B8" i="6"/>
  <c r="F7" i="6"/>
  <c r="B7" i="6"/>
  <c r="F6" i="6"/>
  <c r="B6" i="6"/>
  <c r="E22" i="5"/>
  <c r="E21" i="5"/>
  <c r="E15" i="5"/>
  <c r="E11" i="5"/>
  <c r="E9" i="5"/>
  <c r="E7" i="5"/>
  <c r="E6" i="1" l="1"/>
  <c r="E5" i="1" s="1"/>
  <c r="E17" i="1" s="1"/>
  <c r="E18" i="1"/>
  <c r="F5" i="1"/>
  <c r="G17" i="1"/>
  <c r="G18" i="1"/>
  <c r="L6" i="1"/>
  <c r="H31" i="1"/>
  <c r="H37" i="1" s="1"/>
  <c r="H34" i="1" l="1"/>
</calcChain>
</file>

<file path=xl/sharedStrings.xml><?xml version="1.0" encoding="utf-8"?>
<sst xmlns="http://schemas.openxmlformats.org/spreadsheetml/2006/main" count="276" uniqueCount="187">
  <si>
    <t>ลำดับ</t>
  </si>
  <si>
    <t>โครงการ/กิจกรรม</t>
  </si>
  <si>
    <t>ระยะเวลา</t>
  </si>
  <si>
    <t>งบประมาณ</t>
  </si>
  <si>
    <t>ภารกิจ</t>
  </si>
  <si>
    <t>แหล่งงบประมาณ</t>
  </si>
  <si>
    <t>ผู้รับผิดชอบหลัก</t>
  </si>
  <si>
    <t>ผลการดำเนินงาน</t>
  </si>
  <si>
    <t>ร้อยละความสำเร็จ</t>
  </si>
  <si>
    <t>สรุปผลการดำเนินงาน</t>
  </si>
  <si>
    <t>ตัวชี้วัด</t>
  </si>
  <si>
    <t>แผน</t>
  </si>
  <si>
    <t>ผล</t>
  </si>
  <si>
    <t>หลัก</t>
  </si>
  <si>
    <t>รอง</t>
  </si>
  <si>
    <t>รวม</t>
  </si>
  <si>
    <t>งานประจำ</t>
  </si>
  <si>
    <t></t>
  </si>
  <si>
    <t xml:space="preserve">1.1.5/5.2.4/
6.3.2 </t>
  </si>
  <si>
    <t xml:space="preserve">2.1.1 </t>
  </si>
  <si>
    <t>รองฯวิชาการ</t>
  </si>
  <si>
    <t>ผู้อำนวยการสำนักงานคณบดี</t>
  </si>
  <si>
    <t>คณบดี</t>
  </si>
  <si>
    <t>3.1.2/3.1.3/ 3.1.4</t>
  </si>
  <si>
    <t>2.1.9/4.1.1/4.1.2/ 4.1.3</t>
  </si>
  <si>
    <t>แผนงานยุทธศาสตร์ แผนงานยุทธศาสตร์พัฒนาศักยภาพคนตลอดช่วงชีวิต 
ผู้สำเร็จการศึกษาด้านวิทยาศาสตร์และเทคโนโลยี กิจกรรมสนับสนุนบริหารจัดการทั่วไป แผนงานบริหารมหาวิทยาลัย งานบริหารทั่วไป กองทุนทั่วไป 
งบเงินอุดหนุน เงินอุดหนุนทั่วไป โครงการตามแผนปฏิบัติการมหาวิทยาลัย 
(มิติที่ 6)</t>
  </si>
  <si>
    <t>รวมงบประมาณทุกแหล่งเงิน</t>
  </si>
  <si>
    <r>
      <rPr>
        <b/>
        <i/>
        <sz val="16"/>
        <color theme="1"/>
        <rFont val="TH SarabunPSK"/>
        <family val="2"/>
      </rPr>
      <t>หมายเหตุ</t>
    </r>
    <r>
      <rPr>
        <b/>
        <sz val="16"/>
        <color theme="1"/>
        <rFont val="TH SarabunPSK"/>
        <family val="2"/>
      </rPr>
      <t xml:space="preserve">   </t>
    </r>
    <r>
      <rPr>
        <b/>
        <sz val="16"/>
        <color theme="1"/>
        <rFont val="Wingdings 2"/>
        <family val="1"/>
        <charset val="2"/>
      </rPr>
      <t>P</t>
    </r>
    <r>
      <rPr>
        <b/>
        <sz val="16"/>
        <color theme="1"/>
        <rFont val="TH SarabunPSK"/>
        <family val="2"/>
      </rPr>
      <t xml:space="preserve"> หมายถึง  ดำเนินการเสร็จแล้ว  </t>
    </r>
    <r>
      <rPr>
        <b/>
        <sz val="16"/>
        <color theme="1"/>
        <rFont val="Wingdings 2"/>
        <family val="1"/>
        <charset val="2"/>
      </rPr>
      <t></t>
    </r>
    <r>
      <rPr>
        <b/>
        <sz val="16"/>
        <color theme="1"/>
        <rFont val="TH SarabunPSK"/>
        <family val="2"/>
      </rPr>
      <t xml:space="preserve">   หมายถึง  อยู่ระหว่างดำเนินการ   </t>
    </r>
    <r>
      <rPr>
        <b/>
        <sz val="16"/>
        <color theme="1"/>
        <rFont val="Wingdings"/>
        <charset val="2"/>
      </rPr>
      <t>û</t>
    </r>
    <r>
      <rPr>
        <b/>
        <sz val="16"/>
        <color theme="1"/>
        <rFont val="TH SarabunPSK"/>
        <family val="2"/>
      </rPr>
      <t xml:space="preserve">   หมายถึง  ยังไม่ได้ดำเนินการ</t>
    </r>
  </si>
  <si>
    <t>สรุปงบประมาณในแต่ละประเด็นยุทธศาสตร์ (เงินรายได้ ,กองกิจ)</t>
  </si>
  <si>
    <t>(บาท)</t>
  </si>
  <si>
    <t>โครงการ</t>
  </si>
  <si>
    <t>ประเด็นยุทธศาสตร์ที่ 1 การขับเคลื่อนยุทธศาสตร์มหาวิทยาลัยเชิงรุกสู่การเป็นมหาวิทยาลัยชั้นนำด้านเกษตรสุขภาวะในระดับนานาชาติ  (8 ตัวชี้วัด)</t>
  </si>
  <si>
    <t>1 โครงการ</t>
  </si>
  <si>
    <t>ประเด็นยุทธศาสตร์ที่ 2 การขับเคลื่อนผลการดำเนินงานตามพันธกิจหลัก
(22 ตัวชี้วัด)</t>
  </si>
  <si>
    <t>28 โครงการ</t>
  </si>
  <si>
    <t xml:space="preserve">         พันธกิจด้านการผลิตบัณฑิต (9 ตัวชี้วัด)</t>
  </si>
  <si>
    <t>17 โครงการ (3 กิจกรรม)</t>
  </si>
  <si>
    <t xml:space="preserve">         พันธกิจด้านการวิจัยและนวัตกรรม (8 ตัวชี้วัด)</t>
  </si>
  <si>
    <t>2 โครงการ (4 กิจกรรม)</t>
  </si>
  <si>
    <t xml:space="preserve">         พันธกิจด้านการให้บริการวิชาการ (3 ตัวชี้วัด)</t>
  </si>
  <si>
    <t>7 โครงการ</t>
  </si>
  <si>
    <t xml:space="preserve">         พันธกิจด้านทำนุบำรุงศิลปวัฒนธรรม (2 ตัวชี้วัด)</t>
  </si>
  <si>
    <t>1 โครงการ (3 กิจกรรม)</t>
  </si>
  <si>
    <t>ประเด็นยุทธศาสตร์ที่ 3 การขับเคลื่อนความเป็นนานาชาติ (Fostering Internationalization) (5 ตัวชี้วัด)</t>
  </si>
  <si>
    <t>ประเด็นยุทธศาสตร์ที่ 4 การขับเคลื่อนสู่การเป็นมหาวิทยาลัยด้านการพัฒนาเทคโนโลยีและส่งเสริมการสร้างนวัตกรรม  (3 ตัวชี้วัด)</t>
  </si>
  <si>
    <t xml:space="preserve">1 โครงการ </t>
  </si>
  <si>
    <t>ประเด็นยุทธศาสตร์ที่ 5 การบริหารจัดการและการเสริมสร้างความมั่นคงทางการเงินอย่างยั่งยืน (Financial Stability and Sustainable Growth) (8 ตัวชี้วัด)</t>
  </si>
  <si>
    <t>ภารกิจงานประจำ (รวม)</t>
  </si>
  <si>
    <t>ประเด็นยุทธศาสตร์ที่ 6 การขับเคลื่อนระบบประมงอัจฉริยะด้วย AI ควบคู่การพัฒนาคนและนวัตกรรม เพื่อสร้างนักปฏิบัติ ผู้ประกอบการด้านประมงที่มีสมรรถนะด้านเทคโนโลยีดิจิทัล การบริหารจัดการทรัพยากร และความยั่งยืนทางเศรษฐกิจประมง  (5 ตัวชี้วัด)</t>
  </si>
  <si>
    <t>ภารกิจเชิงรุก (รวม)</t>
  </si>
  <si>
    <t xml:space="preserve"> (รวม 6 ประเด็นยุทธศาสตร์ มี 52 ตัวชี้วัด)</t>
  </si>
  <si>
    <t>44 โครงการ/กิจกรรม</t>
  </si>
  <si>
    <r>
      <t>** ประเด็นยุทธศาสตร์ที่ 2 การขับเคลื่อนผลการดำเนินงานตามพันธกิจหลัก (MOC)  พันธกิจด้านการผลิตบัณฑิต (พัฒนานักศึกษา) ใช้งบประมาณจากกองกิจการนักศึกษามหาวิทยาลัย จำนวน 141,190 บาท และ</t>
    </r>
    <r>
      <rPr>
        <sz val="14"/>
        <rFont val="TH SarabunPSK"/>
        <family val="2"/>
      </rPr>
      <t>เงินจากงบดำเนินงานของคณะ  65,990 บาท</t>
    </r>
  </si>
  <si>
    <t xml:space="preserve">   งบประมาณจากแหล่งเงินรายได้ เงินสะสมเพื่อรองรับการขยายและหรือพัฒนางาน ประจำปี 2568 จำนวน 449,000 บาท</t>
  </si>
  <si>
    <t xml:space="preserve">** ประเด็นยุทธศาสตร์ที่ 2 การขับเคลื่อนผลการดำเนินงานตามพันธกิจหลัก (MOC)  พันธกิจด้านบริการวิชาการ ได้รับจัดสรรงบประมาณแผ่นดิน ประจำปี พ.ศ.2568 จำนวน 525,000 บาท </t>
  </si>
  <si>
    <t xml:space="preserve">สรุปงบประมาณการดำเนินโครงการ-กิจกรรมตามแผนปฏิบัติการ ประจำปีงบประมาณ 2569 </t>
  </si>
  <si>
    <t>สรุปแยกโครงการ-กิจกรรมตามประเด็นยุทธศาสตร์ (ทุกแหล่งเงิน)</t>
  </si>
  <si>
    <t>ประเด็นยุทธศาสตร์</t>
  </si>
  <si>
    <t>%</t>
  </si>
  <si>
    <t>ร้อยละความสำเร็จของโครงการ</t>
  </si>
  <si>
    <t>รายงานผลการดำเนินโครงการ-กิจกรรม ตามแผนปฏิบัติการ (เชิงรุก) คณะเทคโนโลยีการประมงและทรัพยากรทางน้ำ ประจำปี งบประมาณ 2569</t>
  </si>
  <si>
    <t xml:space="preserve">ประเด็นยุทธศาสตร์ที่ 2 : ความอัจฉริยะด้านดิจิทัล (Digital  Intelligence)
</t>
  </si>
  <si>
    <t>ประเด็นยุทธศาสตร์ที่ 3: คณะอัจฉริยะและเป็นมิตรต่อสิ่งแวดล้อม (Green &amp; Smart Faculty (FTAR-IWA)</t>
  </si>
  <si>
    <t>ประเด็นยุทธศาสตร์ที่ 4 : การพัฒนาความร่วมมือระดับนานาชาติสู่มาตรฐานสากล (Global Partnership)</t>
  </si>
  <si>
    <t>ประเด็นยุทธศาสตร์ที่ 5 : การสร้างรายได้จากองค์ความรู้ บริการนวัตกรรม และทรัพย์สินทางปัญญา (Knowledge and Innovation Revenue Generation)</t>
  </si>
  <si>
    <t xml:space="preserve">ประเด็นยุทธศาสตร์ที่ 1 : การเรียนรู้เชิงประสบการณ์วิชาชีพแบบ "มุ่งเน้นการลงมือปฏิบัติ" (Professional Immersive Learning)
</t>
  </si>
  <si>
    <t>เงินสะสม</t>
  </si>
  <si>
    <t>โครงการเรียนรู้เชิงประสบการณ์วิชาชีพแบบ "มุ่งเน้นการลงมือปฏิบัติ" (Professional Immersive Learning)</t>
  </si>
  <si>
    <t>โครงการส่งเสริมความอัจฉริยะด้านดิจิทัล (Digital Intelligence)</t>
  </si>
  <si>
    <t xml:space="preserve">โครงการคณะอัจฉริยะและเป็นมิตรต่อสิ่งแวดล้อม Green &amp; Smart Faculty (FTAR-IWA) </t>
  </si>
  <si>
    <t xml:space="preserve">โครงการพัฒนาความร่วมมือระดับนานาชาติสู่มาตรฐานสากล (Global Partnership)
</t>
  </si>
  <si>
    <t>โครงการสร้างรายได้จากองค์ความรู้ บริการนวัตกรรม และทรัพย์สินทางปัญญา (Knowledge and Innovation Revenue Generation)</t>
  </si>
  <si>
    <t xml:space="preserve">รองฯพัฒนานักศึกษา
</t>
  </si>
  <si>
    <t>รองฯวิจัย</t>
  </si>
  <si>
    <t>ผู้ช่วยคณบดี</t>
  </si>
  <si>
    <t xml:space="preserve">คณบดี </t>
  </si>
  <si>
    <t xml:space="preserve">รวมงบประมาณจากแหล่งเงินรายได้ (เงินสะสม)     </t>
  </si>
  <si>
    <t>สรุปโครงการ/กิจกรรม  ทั้งสิ้น  10 โครงการ/กิจกรรม</t>
  </si>
  <si>
    <t xml:space="preserve"> *  อยู่ระหว่างดำเนินการ               จำนวน  0  โครงการ/กิจกรรม  คิดเป็นร้อยละ  0.00  ของโครงการ/กิจกรรมทั้งหมด </t>
  </si>
  <si>
    <t xml:space="preserve"> *  ไม่ได้ดำเนินการ                      จำนวน  0  โครงการ/กิจกรรม  คิดเป็นร้อยละ  0.00  ของโครงการ/กิจกรรมทั้งหมด </t>
  </si>
  <si>
    <t xml:space="preserve"> *  มีการดำเนินการเสร็จแล้ว           จำนวน 0  โครงการ/กิจกรรม  คิดเป็นร้อยละ  0.00 ของโครงการ/กิจกรรมทั้งหมด </t>
  </si>
  <si>
    <t>1. การเรียนรู้เชิงประสบการณ์วิชาชีพแบบ "มุ่งเน้นการลงมือปฏิบัติ" (Professional Immersive Learning)</t>
  </si>
  <si>
    <t>2. ความอัจฉริยะด้านดิจิทัล (Digital  Intelligence)</t>
  </si>
  <si>
    <t>3. คณะอัจฉริยะและเป็นมิตรต่อสิ่งแวดล้อม (Green &amp; Smart Faculty (FTAR-IWA)</t>
  </si>
  <si>
    <t>4. การพัฒนาความร่วมมือระดับนานาชาติสู่มาตรฐานสากล (Global Partnership)</t>
  </si>
  <si>
    <t>5. การสร้างรายได้จากองค์ความรู้ บริการนวัตกรรม และทรัพย์สินทางปัญญา (Knowledge and Innovation Revenue Generation)</t>
  </si>
  <si>
    <t>คณะเทคโนโลยีการประมงและทรัพยากรทางน้ำ มหาวิทยาลัยแม่โจ้</t>
  </si>
  <si>
    <t>หน่วยนับ</t>
  </si>
  <si>
    <t>ระดับ</t>
  </si>
  <si>
    <t>เป้าประสงค์ที่ 6.1 เพื่อมุ่งเน้นการสร้างบัณฑิตที่เชี่ยวชาญ ปฏิบัติงานได้จริง และมีสมรรถนะตรงตามความต้องการของตลาดงาน</t>
  </si>
  <si>
    <t xml:space="preserve">6.1.2 จำนวนผลงาน Practice-based Project / Problem-based Project / Area based Project </t>
  </si>
  <si>
    <t>ชิ้นงาน</t>
  </si>
  <si>
    <t>เป้าประสงค์ที่ 6.2 เพื่อมุ่งเน้นการเป็นองค์กรอัจฉริยะและการสร้างคุณค่าจากงานวิจัยที่ตอบโจทย์ความยั่งยืน</t>
  </si>
  <si>
    <t>6.2.2 ระดับประสิทธิผลของกลไกการรับฟังและตอบสนองผู้มีส่วนได้ส่วนเสียเพื่อการพัฒนาการเรียนรู้และการบริหารจัดการอย่างต่อเนื่อง</t>
  </si>
  <si>
    <t>เป้าประสงค์ที่ 6.3 เพื่อมุ่งเน้นการพัฒนาคนและพื้นที่ให้เป็นสังคมแห่งการเรียนรู้ระดับมืออาชีพที่ยั่งยืน</t>
  </si>
  <si>
    <t>6.3.1 ระดับความสอดคล้องของสมรรถนะบุคลากรกับ Job Description และมาตรฐานวิชาชีพ</t>
  </si>
  <si>
    <t>6.3.2 ระดับความก้าวหน้าการพัฒนา FTAR-IWA สู่การเป็น Green &amp; Professional Living Faculty</t>
  </si>
  <si>
    <t>เป้าประสงค์ที่ 6.4 เพื่อยกระดับ FTAR เป็นศูนย์กลางความร่วมมือด้านการประมงและทรัพยากรน้ำระดับนานาชาติ</t>
  </si>
  <si>
    <t>เป้าประสงค์ที่ 6.5 เพื่อเสริมสร้างศักยภาพทางการเงินของคณะให้สามารถพึ่งพาตนเองได้ในระดับหนึ่ง และนำรายได้กลับมาพัฒนาการเรียนรู้ การวิจัย และโครงสร้างพื้นฐานอย่างยั่งยืน</t>
  </si>
  <si>
    <t>6.5.1 ระดับความสามารถของ FTAR ในการสร้างและใช้รายได้จากบริการวิชาการ นวัตกรรม และธุรกิจวิชาชีพเพื่อสนับสนุนภารกิจหลักของคณะ</t>
  </si>
  <si>
    <t>ผลการดำเนินงานตัวชี้วัดตามแผนกลยุทธ์ (เชิงรุก) คณะเทคโนโลยีการประมงและทรัพยากรทางน้ำ ประจำปี งบประมาณ 2569</t>
  </si>
  <si>
    <t>เป้าหมาย</t>
  </si>
  <si>
    <t>3. เกณฑ์การประเมินตัวชี้วัด</t>
  </si>
  <si>
    <t xml:space="preserve">   3.1 เกณฑ์การวัดตัวชี้วัดตามแผนพัฒนาส่วนงาน ตามวิสัยทัศน์และยุทธศาสตร์การพัฒนามหาวิทยาลัย ที่ให้ไว้ต่อสภามหาวิทยาลัยในการสรรหาหัวหน้าส่วนงาน</t>
  </si>
  <si>
    <t>ประเด็นยุทธศาสตร์/
เป้าประสงค์</t>
  </si>
  <si>
    <t>เกณฑ์การประเมินตัวชี้วัด</t>
  </si>
  <si>
    <t>6.1.1 ร้อยละของนักศึกษาที่ผ่านภาคปฏิบัติ / ฝึกงาน / ปฏิบัติงานภาคสนาม / ห้องปฏิบัติการได้ตามมาตรฐานที่หลักสูตรกำหนด</t>
  </si>
  <si>
    <r>
      <rPr>
        <b/>
        <i/>
        <u/>
        <sz val="16"/>
        <rFont val="TH Sarabun New"/>
        <family val="2"/>
      </rPr>
      <t>ปีงบประมาณ พ.ศ.2569 ใช้เกณฑ์การประเมินดังนี้</t>
    </r>
    <r>
      <rPr>
        <sz val="16"/>
        <rFont val="TH Sarabun New"/>
        <family val="2"/>
      </rPr>
      <t xml:space="preserve">
พิจารณาจากระดับความสำเร็จของการจัดทำระบบบันทึกและประเมินผลการเรียนรู้เชิงปฏิบัติ (Immersive Field Training Transcript / Student Development Transcript / Logbook ครบถ้วนตามมาตรฐานที่หลักสูตรกำหนด และทดลองใช้ เพื่อนำไปใช้จริงในการเก็บข้อมูลนักศึกษาในปีงบประมาณ พ.ศ.2570 ดังนี้
</t>
    </r>
    <r>
      <rPr>
        <i/>
        <u/>
        <sz val="16"/>
        <rFont val="TH Sarabun New"/>
        <family val="2"/>
      </rPr>
      <t>วิธีการประเมิน :</t>
    </r>
    <r>
      <rPr>
        <sz val="16"/>
        <rFont val="TH Sarabun New"/>
        <family val="2"/>
      </rPr>
      <t xml:space="preserve">
ระดับ 5 : ระบบบันทึกและประเมินผลการเรียนรู้เชิงปฏิบัติครบถ้วนตามมาตรฐานหลักสูตร ทดลองใช้จริง มีการประเมินและปรับปรุง พร้อมใช้จริงทั้งระบบ
ระดับ 4 : มีการจัดทำระบบบันทึกและประเมินผลการเรียนรู้เชิงปฏิบัติครบถ้วนตามมาตรฐานหลักสูตร เริ่มมีการทดลองใช้จริงกับนักศึกษาบางกลุ่ม
ระดับ 3 : มีการจัดทำรูปแบบและเนื้อหาของระบบบันทึกและประเมินผลการเรียนรู้เชิงปฏิบัติครบตามโครงสร้างหลักสูตรในระดับพื้นฐาน
ระดับ 2 : มีการจัดทำรูปแบบและเนื้อหาของระบบบันทึกและประเมินผลการเรียนรู้เชิงปฏิบัติ  แต่ยังไม่สอดคล้องมาตรฐานหลักสูตรอย่างชัดเจน
ระดับ 1 : มีเพียงแนวคิด/ร่างเอกสารเพื่อจัดทำระบบบันทึกและประเมินผลการเรียนรู้เชิงปฏิบัติ 
</t>
    </r>
  </si>
  <si>
    <r>
      <rPr>
        <b/>
        <i/>
        <u/>
        <sz val="16"/>
        <rFont val="TH Sarabun New"/>
        <family val="2"/>
      </rPr>
      <t>ปีงบประมาณ พ.ศ.2570 - 2572 ใช้เกณฑ์การประเมิน ดังนี้</t>
    </r>
    <r>
      <rPr>
        <sz val="16"/>
        <rFont val="TH Sarabun New"/>
        <family val="2"/>
      </rPr>
      <t xml:space="preserve">
พิจารณาจากร้อยละของนักศึกษาที่ได้รับการรับรองผลว่าผ่านเกณฑ์การประเมินการเรียนรู้เชิงปฏิบัติ (ภาคปฏิบัติ/ฝึกงาน/ปฏิบัติงานภาคสนาม / ห้องปฏิบัติการได้ตามมาตรฐานวิชาชีพ) และมีบันทึกหลักฐานการเรียนรู้ (Immersive Field Training Transcript / Student Development Transcript / Logbook) ครบถ้วนตามมาตรฐานที่หลักสูตรกำหนด (เริ่มใช้กับนักศึกษารหัส 69 เป็นต้นไป)
</t>
    </r>
    <r>
      <rPr>
        <i/>
        <u/>
        <sz val="16"/>
        <rFont val="TH Sarabun New"/>
        <family val="2"/>
      </rPr>
      <t>วิธีการคำนวณ:</t>
    </r>
    <r>
      <rPr>
        <sz val="16"/>
        <rFont val="TH Sarabun New"/>
        <family val="2"/>
      </rPr>
      <t xml:space="preserve">
{ร้อยละของนักศึกษาที่ผ่านเกณฑ์} = {จำนวนนักศึกษาที่ผ่านการประเมินและส่งเอกสารครบถ้วน}/ {จำนวนนักศึกษาที่เข้ารับการประเมินทั้งหมด} x100</t>
    </r>
  </si>
  <si>
    <r>
      <t xml:space="preserve">พิจารณาจากจำนวนรวมของชิ้นงานที่นักศึกษาสร้างสรรค์ขึ้นโดยใช้การเรียนรู้ผ่านการปฏิบัติ การแก้ปัญหา หรือการตอบโจทย์ความต้องการของพื้นที่/ชุมชน 
</t>
    </r>
    <r>
      <rPr>
        <i/>
        <u/>
        <sz val="16"/>
        <rFont val="TH Sarabun New"/>
        <family val="2"/>
      </rPr>
      <t>วิธีการคำนวณ:</t>
    </r>
    <r>
      <rPr>
        <sz val="16"/>
        <rFont val="TH Sarabun New"/>
        <family val="2"/>
      </rPr>
      <t xml:space="preserve">
{จำนวนรวมผลงานต่อปี} = {Project (Practice-based)} +  {Project (Problem-based)} + {Project (Area-based)</t>
    </r>
  </si>
  <si>
    <t xml:space="preserve">6.1.3 ร้อยละของนักศึกษาที่มีแนวคิดการเป็นผู้ประกอบการ การพัฒนานวัตกรรมและการบริหารจัดการทรัพยากร ตามมาตรฐานของหลักสูตร </t>
  </si>
  <si>
    <r>
      <rPr>
        <b/>
        <i/>
        <u/>
        <sz val="16"/>
        <rFont val="TH Sarabun New"/>
        <family val="2"/>
      </rPr>
      <t>ปีงบประมาณ พ.ศ.2569 ใช้เกณฑ์การประเมินดังนี้</t>
    </r>
    <r>
      <rPr>
        <sz val="16"/>
        <rFont val="TH Sarabun New"/>
        <family val="2"/>
      </rPr>
      <t xml:space="preserve">
พิจารณาจากระดับความสำเร็จในการจัดทำแพลตฟอร์มและแผนดำเนินการพัฒนานักศึกษาให้มีแนวคิดการเป็นผู้ประกอบการ การพัฒนานวัตกรรมและการบริหารจัดการทรัพยากร ตามมาตรฐานของหลักสูตร และผ่านความเห็นชอบจะผู้มีส่วนเกี่ยวข้อง เพื่อนำมาใช้ในปีงบประมาณ พ.ศ.2570
</t>
    </r>
    <r>
      <rPr>
        <i/>
        <u/>
        <sz val="16"/>
        <rFont val="TH Sarabun New"/>
        <family val="2"/>
      </rPr>
      <t>วิธีการประเมิน :</t>
    </r>
    <r>
      <rPr>
        <sz val="16"/>
        <rFont val="TH Sarabun New"/>
        <family val="2"/>
      </rPr>
      <t xml:space="preserve">
ระดับ 5 : มีแพลตฟอร์มและแผนดำเนินการครบถ้วนตามมาตรฐานหลักสูตร ผ่านความเห็นชอบผู้มีส่วนเกี่ยวข้องทุกภาคส่วน พร้อมใช้จริงปีงบประมาณ 2570
ระดับ 4 : มีแพลตฟอร์มและแผนเกือบครบตามมาตรฐานหลักสูตร ผ่านความเห็นชอบผู้มีส่วนเกี่ยวข้องหลัก พร้อมใช้บางส่วนปีงบประมาณ 2570
ระดับ 3 : มีแพลตฟอร์มและแผนในระดับพื้นฐาน สอดคล้องมาตรฐานบางส่วน อยู่ระหว่างการพิจารณาให้ความเห็นชอบ
ระดับ 2 : มีแพลตฟอร์มหรือแผนเพียงบางส่วน ยังไม่สอดคล้องมาตรฐานหลักสูตร และยังไม่ผ่านความเห็นชอบ
ระดับ 1 : ยังไม่มีการจัดทำแพลตฟอร์มและแผนดำเนินการอย่างเป็นรูปธรรม
</t>
    </r>
    <r>
      <rPr>
        <b/>
        <i/>
        <u/>
        <sz val="16"/>
        <rFont val="TH Sarabun New"/>
        <family val="2"/>
      </rPr>
      <t>ปีงบประมาณ พ.ศ.2570 - 2572 ใช้เกณฑ์การประเมิน ดังนี้</t>
    </r>
    <r>
      <rPr>
        <sz val="16"/>
        <rFont val="TH Sarabun New"/>
        <family val="2"/>
      </rPr>
      <t xml:space="preserve">
พิจารณาจากร้อยละของนักศึกษาที่ผ่านเกณฑ์การประเมินทักษะหรือมีผลงานที่สะท้อนถึงแนวคิดผู้ประกอบการ (Entrepreneurial Mindset) การสร้างสรรค์นวัตกรรม และทักษะการบริหารจัดการทรัพยากรทางน้ำอย่างคุ้มค่า
</t>
    </r>
    <r>
      <rPr>
        <i/>
        <u/>
        <sz val="16"/>
        <rFont val="TH Sarabun New"/>
        <family val="2"/>
      </rPr>
      <t>วิธีการคำนวณ:</t>
    </r>
    <r>
      <rPr>
        <sz val="16"/>
        <rFont val="TH Sarabun New"/>
        <family val="2"/>
      </rPr>
      <t xml:space="preserve">
{ร้อยละของนักศึกษาที่ผ่านเกณฑ์} = {จำนวนนักศึกษาที่ผ่านการประเมินสมรรถนะผู้ประกอบการ/นวัตกรรม} / {จำนวนนักศึกษาทั้งหมดในหลักสูตร/ชั้นปีนั้น} X100</t>
    </r>
  </si>
  <si>
    <t>6.2.1 ระดับการบูรณาการเทคโนโลยีดิจิทัล ปัญญาประดิษฐ์ (AI) ในพันธกิจหลักขององค์กร</t>
  </si>
  <si>
    <r>
      <rPr>
        <b/>
        <i/>
        <u/>
        <sz val="14"/>
        <rFont val="TH Sarabun New"/>
        <family val="2"/>
      </rPr>
      <t>ปีงบประมาณ พ.ศ.2569 ใช้เกณฑ์การประเมิน ดังนี้</t>
    </r>
    <r>
      <rPr>
        <sz val="14"/>
        <rFont val="TH Sarabun New"/>
        <family val="2"/>
      </rPr>
      <t xml:space="preserve">
พิจารณาจากระดับความสำเร็จของการนำเทคโนโลยีดิจิทัล ปัญญาประดิษฐ์ (Artificial Intelligence: AI) มาใช้เป็นเครื่องมือสนับสนุนและยกระดับการดำเนินงานตามพันธกิจหลักขององค์กร 
</t>
    </r>
    <r>
      <rPr>
        <i/>
        <u/>
        <sz val="14"/>
        <rFont val="TH Sarabun New"/>
        <family val="2"/>
      </rPr>
      <t>วิธีการประเมิน :</t>
    </r>
    <r>
      <rPr>
        <sz val="14"/>
        <rFont val="TH Sarabun New"/>
        <family val="2"/>
      </rPr>
      <t xml:space="preserve">
ระดับ 5 : มีการนำเทคโนโลยีดิจิทัลหรือ AI มาใช้ในบางพันธกิจหรือบางกระบวนงานแล้ว แม้ยังไม่เป็นระบบรวม
ระดับ 4 : มีโครงการหรือกิจกรรมที่นำเทคโนโลยีดิจิทัลหรือ AI มาใช้ทดลองในพันธกิจอย่างน้อย 1 ด้าน
ระดับ 3 : มีการออกแบบแนวคิด แนวทาง หรือแผนเบื้องต้นในการนำเทคโนโลยีดิจิทัลหรือ AI มาใช้ในบางพันธกิจ
ระดับ 2 : มีการศึกษา สำรวจความเป็นไปได้ หรือแลกเปลี่ยนเรียนรู้เกี่ยวกับการนำเทคโนโลยีดิจิทัลหรือ AI มาใช้
ระดับ 1 : ยังไม่มีการดำเนินการหรือการเตรียมความพร้อมในการนำเทคโนโลยีดิจิทัลหรือ AI มาใช้</t>
    </r>
  </si>
  <si>
    <r>
      <rPr>
        <b/>
        <i/>
        <u/>
        <sz val="16"/>
        <rFont val="TH Sarabun New"/>
        <family val="2"/>
      </rPr>
      <t>ปีงบประมาณ พ.ศ.2570 - 2572 ใช้เกณฑ์การประเมิน ดังนี้</t>
    </r>
    <r>
      <rPr>
        <sz val="16"/>
        <rFont val="TH Sarabun New"/>
        <family val="2"/>
      </rPr>
      <t xml:space="preserve">
พิจารณาจากระดับความสำเร็จของการนำเทคโนโลยีดิจิทัล ปัญญาประดิษฐ์ (Artificial Intelligence: AI) มาใช้เป็นเครื่องมือสนับสนุนและยกระดับการดำเนินงานตามพันธกิจหลักขององค์กร ได้แก่ 1.การจัดการเรียนรู้ 2.การวิจัยและนวัตกรรม 3.การบริการวิชาการแก่สังคม 4.การทำนุบำรุงศิลปวัฒนธรรม 5. การบริหารจัดการองค์กร อย่างเป็นระบบ เหมาะสม และก่อให้เกิดผลลัพธ์เชิงคุณภาพและความยั่งยืน
</t>
    </r>
    <r>
      <rPr>
        <i/>
        <u/>
        <sz val="16"/>
        <rFont val="TH Sarabun New"/>
        <family val="2"/>
      </rPr>
      <t>วิธีการประเมิน:</t>
    </r>
    <r>
      <rPr>
        <sz val="16"/>
        <rFont val="TH Sarabun New"/>
        <family val="2"/>
      </rPr>
      <t xml:space="preserve">
ระดับ 1 : มีการนำเทคโนโลยีดิจิทัลหรือ AI มาใช้เฉพาะบางพันธกิจ แต่ยังไม่เป็นระบบ 
ระดับ 2 : มีการบูรณาการ Digital Technology หรือ AI ในหลายพันธกิจหลัก แต่ยังไม่ครอบคลุมทั้งองค์กร
ระดับ 3 : มีการบูรณาการ Digital Technology และ AI อย่างเป็นระบบในอย่างน้อย 3 พันธกิจหลัก มีการประเมินผลและปรับปรุง และ เริ่มเห็นแนวโน้มผลลัพธ์เชิงประจักษ์และเปรียบเทียบได้
ระดับ 4 : บูรณาการ Digital Technology และ AI ครบทั้ง 5 พันธกิจหลัก มีการบูรณาการเชิงระบบทั่วทั้งองค์กร ใช้ข้อมูลและ AI สนับสนุนการตัดสินใจเชิงนโยบาย มีการปรับปรุงอย่างต่อเนื่อง และ เกิดผลลัพธ์เชิงบวกที่ยั่งยืนและสามารถเป็นแบบอย่างหรือขยายผลได้</t>
    </r>
  </si>
  <si>
    <r>
      <rPr>
        <b/>
        <i/>
        <u/>
        <sz val="14"/>
        <rFont val="TH Sarabun New"/>
        <family val="2"/>
      </rPr>
      <t>ปีงบประมาณ พ.ศ.2569 ใช้เกณฑ์การประเมิน ดังนี้</t>
    </r>
    <r>
      <rPr>
        <sz val="14"/>
        <rFont val="TH Sarabun New"/>
        <family val="2"/>
      </rPr>
      <t xml:space="preserve">
พิจารณาจากระดับความสามารถขององค์กรในการจัดให้มีกลไกการรับฟังความคิดเห็น ความต้องการ และข้อเสนอแนะของผู้มีส่วนได้ส่วนเสีย ได้แก่ นักศึกษา ศิษย์เก่า และภาคีเครือข่าย
</t>
    </r>
    <r>
      <rPr>
        <i/>
        <u/>
        <sz val="14"/>
        <rFont val="TH Sarabun New"/>
        <family val="2"/>
      </rPr>
      <t>วิธีการประเมิน:</t>
    </r>
    <r>
      <rPr>
        <sz val="14"/>
        <rFont val="TH Sarabun New"/>
        <family val="2"/>
      </rPr>
      <t xml:space="preserve">
ระดับ 5 : มีการรับฟังความคิดเห็นจากผู้มีส่วนได้ส่วนเสียเป็นครั้งคราว ยังไม่เป็นระบบชัดเจน
ระดับ 4 : มีการจัดเวทีหรือกิจกรรมรับฟังความคิดเห็นเป็นบางครั้ง ในประเด็นหรือกลุ่มเป้าหมายเฉพาะ
ระดับ 3 : มีการกำหนดแนวคิดหรือแนวทางเบื้องต้นในการรับฟังความคิดเห็นผู้มีส่วนได้ส่วนเสีย
ระดับ 2 : มีการให้ความสำคัญและหารือภายในคณะเกี่ยวกับความจำเป็นในการรับฟังความคิดเห็น
ระดับ 1 : ยังไม่มีการดำเนินการด้านการรับฟังความคิดเห็นผู้มีส่วนได้ส่วนเสีย</t>
    </r>
  </si>
  <si>
    <r>
      <rPr>
        <b/>
        <i/>
        <u/>
        <sz val="16"/>
        <rFont val="TH Sarabun New"/>
        <family val="2"/>
      </rPr>
      <t>ปีงบประมาณ พ.ศ.2570 - 2572 ใช้เกณฑ์การประเมิน ดังนี้</t>
    </r>
    <r>
      <rPr>
        <sz val="16"/>
        <rFont val="TH Sarabun New"/>
        <family val="2"/>
      </rPr>
      <t xml:space="preserve">
พิจารณาจากระดับความสามารถขององค์กรในการจัดให้มีกลไกการรับฟังความคิดเห็น ความต้องการ และข้อเสนอแนะของผู้มีส่วนได้ส่วนเสีย ได้แก่ นักศึกษา ศิษย์เก่า และภาคีเครือข่าย อย่างเป็นระบบ นำข้อมูลที่ได้มาวิเคราะห์ สังเคราะห์ และใช้เป็นฐานในการปรับปรุงพัฒนาการจัดการเรียนรู้และการบริหารจัดการองค์กรอย่างต่อเนื่อง พร้อมมีหลักฐานเชิงประจักษ์ของการตอบสนองและผลลัพธ์ที่เกิดขึ้น
</t>
    </r>
    <r>
      <rPr>
        <i/>
        <u/>
        <sz val="16"/>
        <rFont val="TH Sarabun New"/>
        <family val="2"/>
      </rPr>
      <t>วิธีการประเมิน :</t>
    </r>
    <r>
      <rPr>
        <sz val="16"/>
        <rFont val="TH Sarabun New"/>
        <family val="2"/>
      </rPr>
      <t xml:space="preserve">
ระดับ 1 : มีการรับฟังความคิดเห็นจากผู้มีส่วนได้ส่วนเสียเป็นครั้งคราว ยังไม่มีระบบหรือกระบวนการที่ชัดเจน และยังไม่เชื่อมโยงกับการปรับปรุงงาน
ระดับ 2 : มีกลไกการรับฟังจากผู้มีส่วนได้ส่วนเสียบางกลุ่ม มีการรวบรวมและวิเคราะห์ข้อมูลเบื้องต้น และนำไปใช้ปรับปรุงบางด้าน
ระดับ 3 : มีกลไกการรับฟังผู้มีส่วนได้ส่วนเสียครบทุกกลุ่มอย่างเป็นระบบ นำข้อมูลไปใช้ปรับปรุงการเรียนรู้และการบริหาร พร้อมมีการสื่อสารการตอบสนองและติดตามผลต่อเนื่อง
ระดับ 4 : มีกลไกการรับฟังและตอบสนองเชิงรุก ใช้ข้อมูลเชิงลึกในการกำหนดนโยบายและทิศทางองค์กร เกิดผลลัพธ์ที่ชัดเจน วัดผลได้ และสามารถเป็นแบบอย่างหรือขยายผลได้</t>
    </r>
  </si>
  <si>
    <t xml:space="preserve">6.2.3 จำนวนผลงานวิจัย/นวัตกรรมที่สร้างคุณค่าเชิงองค์กร/สังคม/นโยบาย/เศรษฐกิจ/สิ่งแวดล้อม/สุขภาวะ Outcome evaluation </t>
  </si>
  <si>
    <r>
      <rPr>
        <b/>
        <i/>
        <u/>
        <sz val="16"/>
        <rFont val="TH Sarabun New"/>
        <family val="2"/>
      </rPr>
      <t>ปีงบประมาณ พ.ศ.2569 ใช้เกณฑ์การประเมิน ดังนี้</t>
    </r>
    <r>
      <rPr>
        <sz val="16"/>
        <rFont val="TH Sarabun New"/>
        <family val="2"/>
      </rPr>
      <t xml:space="preserve">
พิจารณาจากระดับความก้าวหน้าของผลงานวิจัยและนวัตกรรมสู่การใช้ประโยชน์และการสร้างผลกระทบตามยุทธศาสตร์คณ
</t>
    </r>
    <r>
      <rPr>
        <i/>
        <u/>
        <sz val="16"/>
        <rFont val="TH Sarabun New"/>
        <family val="2"/>
      </rPr>
      <t>วิธีการประเมิน:</t>
    </r>
    <r>
      <rPr>
        <sz val="16"/>
        <rFont val="TH Sarabun New"/>
        <family val="2"/>
      </rPr>
      <t xml:space="preserve">
ระดับ 5 : มีผลงานวิจัยหรือนวัตกรรมอย่างน้อย 1 ผลงานที่ถูกนำไปใช้ประโยชน์จริงและเกิดผลกระทบ สอดคล้องยุทธศาสตร์คณะ
ระดับ 4 : มีผลงานวิจัยหรือนวัตกรรมอย่างน้อย 1 ผลงานที่ถูกนำไปใช้ประโยชน์จริงแล้ว อยู่ระหว่างการประเมินผลกระทบ
ระดับ 3 : มีผลงานวิจัยหรือนวัตกรรมอย่างน้อย 1 ผลงานที่พร้อมนำไปใช้ มีผู้ใช้และแผนการใช้ประโยชน์ชัดเจน
ระดับ 2 : มีผลงานวิจัยหรือนวัตกรรมอยู่ระหว่างการพัฒนาเพื่อการใช้ประโยชน์ มีแนวคิดหรือข้อตกลงเบื้องต้นกับผู้ใช้
ระดับ 1 : มีผลงานวิจัยหรือนวัตกรรมอยู่ในระยะวิจัยหรือพัฒนาต้นแบบ ยังไม่มีแผนการใช้ประโยชน์</t>
    </r>
  </si>
  <si>
    <r>
      <rPr>
        <b/>
        <i/>
        <u/>
        <sz val="16"/>
        <rFont val="TH Sarabun New"/>
        <family val="2"/>
      </rPr>
      <t>ปีงบประมาณ พ.ศ.2570 - 2572 ใช้เกณฑ์การประเมิน ดังนี้</t>
    </r>
    <r>
      <rPr>
        <sz val="16"/>
        <rFont val="TH Sarabun New"/>
        <family val="2"/>
      </rPr>
      <t xml:space="preserve">
พิจารณาจากจำนวนผลงานวิจัยหรือนวัตกรรมที่ผ่านการประเมินว่ามีการนำไปใช้ประโยชน์จริง (Utilization) และสามารถสร้างผลกระทบ (Impact) ในด้านต่าง ๆ ตามเป้าหมายยุทธศาสตร์ของคณะ
</t>
    </r>
    <r>
      <rPr>
        <i/>
        <u/>
        <sz val="16"/>
        <rFont val="TH Sarabun New"/>
        <family val="2"/>
      </rPr>
      <t>วิธีการคำนวณ:</t>
    </r>
    <r>
      <rPr>
        <sz val="16"/>
        <rFont val="TH Sarabun New"/>
        <family val="2"/>
      </rPr>
      <t xml:space="preserve">
{จำนวนผลงานสร้างคุณค่ารวม} = ผลรวม{ผลงานวิจัย/นวัตกรรมที่มีหลักฐานการนำไปใช้ประโยชน์ในแต่ละด้าน}</t>
    </r>
  </si>
  <si>
    <r>
      <rPr>
        <b/>
        <i/>
        <u/>
        <sz val="15"/>
        <rFont val="TH Sarabun New"/>
        <family val="2"/>
      </rPr>
      <t>ปีงบประมาณ พ.ศ.2569 ใช้เกณฑ์การประเมิน ดังนี้</t>
    </r>
    <r>
      <rPr>
        <sz val="15"/>
        <rFont val="TH Sarabun New"/>
        <family val="2"/>
      </rPr>
      <t xml:space="preserve">
พิจารณาจากระดับที่สมรรถนะของบุคลากรแต่ละกลุ่มมีความสอดคล้องกับหน้าที่ความรับผิดชอบตาม Job Description และมาตรฐานวิชาชีพที่กำหนดไว้ 
</t>
    </r>
    <r>
      <rPr>
        <i/>
        <u/>
        <sz val="15"/>
        <rFont val="TH Sarabun New"/>
        <family val="2"/>
      </rPr>
      <t>วิธีการประเมิน:</t>
    </r>
    <r>
      <rPr>
        <sz val="15"/>
        <rFont val="TH Sarabun New"/>
        <family val="2"/>
      </rPr>
      <t xml:space="preserve">
ระดับ 5 : มีการกำหนด JD และประเมินสมรรถนะเบื้องต้นบางกลุ่มบุคลากรที่สอดคล้องกับยุทธศาสตร์คณะ
ระดับ 4 : มีการกำหนด JD บางตำแหน่งที่สอดคล้องกับยุทธศาสตร์คณะ
ระดับ 3 : มีแนวคิดหรือร่างแนวทางการกำหนด JD และสมรรถนะบุคลากรที่สอดคล้องกับยุทธศาสตร์คณะ
ระดับ 2 : มีการศึกษา สำรวจ หรือแลกเปลี่ยนเรียนรู้เรื่องการบริหารสมรรถนะบุคลากรที่สอดคล้องกับยุทธศาสตร์คณะ
ระดับ 1 : ยังไม่มีการดำเนินการด้าน JD และการประเมินสมรรถนะบุคลากรที่สอดคล้องกับยุทธศาสตร์คณะ</t>
    </r>
  </si>
  <si>
    <r>
      <rPr>
        <b/>
        <i/>
        <u/>
        <sz val="16"/>
        <rFont val="TH Sarabun New"/>
        <family val="2"/>
      </rPr>
      <t>ปีงบประมาณ พ.ศ.2570 - 2572 ใช้เกณฑ์การประเมิน ดังนี้</t>
    </r>
    <r>
      <rPr>
        <sz val="16"/>
        <rFont val="TH Sarabun New"/>
        <family val="2"/>
      </rPr>
      <t xml:space="preserve">
พิจารณาจากระดับที่สมรรถนะของบุคลากรแต่ละกลุ่มมีความสอดคล้องกับหน้าที่ความรับผิดชอบตาม Job Description และมาตรฐานวิชาชีพที่กำหนดไว้ รวมถึงระดับความเป็นระบบในการประเมิน การนำผลการประเมินไปใช้พัฒนาบุคลากร และการบูรณาการการบริหารสมรรถนะเข้ากับระบบและยุทธศาสตร์ขององค์กร เพื่อเสริมสร้างประสิทธิภาพการปฏิบัติงาน ความเป็นเลิศ และความยั่งยืนขององค์กร
</t>
    </r>
    <r>
      <rPr>
        <i/>
        <u/>
        <sz val="16"/>
        <rFont val="TH Sarabun New"/>
        <family val="2"/>
      </rPr>
      <t>วิธีการประเมิน:</t>
    </r>
    <r>
      <rPr>
        <sz val="16"/>
        <rFont val="TH Sarabun New"/>
        <family val="2"/>
      </rPr>
      <t xml:space="preserve">
ระดับ 1 : มีการกำหนด JD และประเมินสมรรถนะเบื้องต้น แต่ยังไม่ครอบคลุมทุกกลุ่มบุคลากร และยังไม่เชื่อมกับการพัฒนา
ระดับ 2 : มีการประเมินสมรรถนะตาม JD และมาตรฐานวิชาชีพในหลายตำแหน่ง มีแนวทางพัฒนา แต่ยังไม่ครอบคลุมทุกตำแหน่ง
ระดับ 3 : สมรรถนะบุคลากรสอดคล้อง JD ในภาพรวม ใช้ผลการประเมินในการพัฒนา มีการติดตามและปรับปรุงอย่างต่อเนื่อง
ระดับ 4 : สมรรถนะบุคลากรเชื่อมโยงยุทธศาสตร์องค์กร เป็นฐานสร้างความเป็นเลิศและความยั่งยืน พร้อมผลลัพธ์ที่
ชัดเจนและสามารถขยายผลหรือเป็นต้นแบบได้</t>
    </r>
  </si>
  <si>
    <r>
      <rPr>
        <b/>
        <i/>
        <u/>
        <sz val="15"/>
        <rFont val="TH Sarabun New"/>
        <family val="2"/>
      </rPr>
      <t>ปีงบประมาณ พ.ศ.2569 ใช้เกณฑ์การประเมิน ดังนี้</t>
    </r>
    <r>
      <rPr>
        <sz val="15"/>
        <rFont val="TH Sarabun New"/>
        <family val="2"/>
      </rPr>
      <t xml:space="preserve">
พิจารณาจากระดับความก้าวหน้าการพัฒนา FTAR-IWA ให้เป็นพื้นที่ต้นแบบ (Living Faculty) ที่บูรณาการการเรียนรู้ การทำงานจริง และการบริหารจัดการด้านความยั่งยืนไว้ในพื้นที่เดียวกัน
</t>
    </r>
    <r>
      <rPr>
        <i/>
        <u/>
        <sz val="15"/>
        <rFont val="TH Sarabun New"/>
        <family val="2"/>
      </rPr>
      <t>วิธีการประเมิน:</t>
    </r>
    <r>
      <rPr>
        <sz val="15"/>
        <rFont val="TH Sarabun New"/>
        <family val="2"/>
      </rPr>
      <t xml:space="preserve">
ระดับ 5 : มีแนวคิดหรือแผนการพัฒนา FTAR-IWA ด้าน Green หรือ Living Faculty และมีการดำเนินงานเป็นกิจกรรมหรือโครงการเฉพาะจุด
ระดับ 4 : มีการดำเนินกิจกรรมหรือโครงการด้าน Green หรือ Living Faculty เป็นครั้งคราว
ระดับ 3 : มีการกำหนดแนวคิดหรือแผนเบื้องต้นด้าน Green หรือ Living Faculty
ระดับ 2 : มีการให้ความสำคัญและหารือภายในเกี่ยวกับแนวคิด Green หรือ Living Faculty
ระดับ 1 : ยังไม่มีแนวคิดหรือการดำเนินงานด้าน Green หรือ Living Faculty</t>
    </r>
  </si>
  <si>
    <r>
      <rPr>
        <b/>
        <i/>
        <u/>
        <sz val="15"/>
        <rFont val="TH Sarabun New"/>
        <family val="2"/>
      </rPr>
      <t>ปีงบประมาณ พ.ศ.2570 - 2572 ใช้เกณฑ์การประเมิน ดังนี้</t>
    </r>
    <r>
      <rPr>
        <sz val="15"/>
        <rFont val="TH Sarabun New"/>
        <family val="2"/>
      </rPr>
      <t xml:space="preserve">
พิจารณาจากระดับความก้าวหน้าการพัฒนา FTAR-IWA ให้เป็นพื้นที่ต้นแบบ (Living Faculty) ที่บูรณาการการเรียนรู้ การทำงานจริง และการบริหารจัดการด้านความยั่งยืนไว้ในพื้นที่เดียวกัน โดยเชื่อมโยงการจัดการศึกษา การวิจัย การบริการวิชาการ และการบริหารจัดการองค์กร และการพัฒนาอย่างยั่งยืนอย่างเป็นระบบ และเกิดผลลัพธ์เชิงประจักษ์
</t>
    </r>
    <r>
      <rPr>
        <i/>
        <u/>
        <sz val="15"/>
        <rFont val="TH Sarabun New"/>
        <family val="2"/>
      </rPr>
      <t>วิธีการประเมิน:</t>
    </r>
    <r>
      <rPr>
        <sz val="15"/>
        <rFont val="TH Sarabun New"/>
        <family val="2"/>
      </rPr>
      <t xml:space="preserve">
ระดับ 1 : มีแนวคิดหรือแผนการพัฒนา FTAR-IWA ด้าน Green หรือ Living Faculty แต่การดำเนินงานยังเป็นกิจกรรมหรือโครงการเฉพาะจุด
ระดับ 2 : มีการดำเนินโครงการด้าน Green หรือการใช้พื้นที่เป็นฐานการเรียนรู้บางส่วน เริ่มบูรณาการการเรียนรู้หรือการทำงานจริง แต่ยังไม่เป็นระบบ
ระดับ 3 : FTAR-IWA เป็นพื้นที่บูรณาการการเรียนรู้ การทำงาน และความยั่งยืนอย่างเป็นระบบ มีการใช้พื้นที่เป็น Living Faculty และมีผลลัพธ์ชัดเจน
ระดับ 4 : FTAR-IWA เป็น Green &amp; Professional Living Faculty อย่างชัดเจน มีผลลัพธ์เชิงประจักษ์ด้านคุณภาพผู้เรียน การทำงาน และความยั่งยืน และสามารถขยายผลหรือเป็นต้นแบบได้</t>
    </r>
  </si>
  <si>
    <t>6.4.1 ระดับความสำเร็จของบทบาท FTAR ในการเป็นศูนย์กลางเครือข่ายความร่วมมือด้านการประมงและทรัพยากรน้ำในระดับนานาชาติ</t>
  </si>
  <si>
    <r>
      <rPr>
        <b/>
        <i/>
        <u/>
        <sz val="14"/>
        <rFont val="TH Sarabun New"/>
        <family val="2"/>
      </rPr>
      <t>ปีงบประมาณ พ.ศ.2569 ใช้เกณฑ์การประเมิน ดังนี้</t>
    </r>
    <r>
      <rPr>
        <sz val="14"/>
        <rFont val="TH Sarabun New"/>
        <family val="2"/>
      </rPr>
      <t xml:space="preserve">
พิจารณาจากระดับบทบาทของ FTAR ในการทำหน้าที่เป็นศูนย์กลาง (Hub) ของเครือข่ายความร่วมมือด้านการประมงและทรัพยากรน้ำในระดับนานาชาติ โดยมีบทบาทเชิงวิชาการ เชิงนโยบาย และการพัฒนาที่ยั่งยืน ผ่านการสร้างและบริหารจัดการเครือข่าย การแลกเปลี่ยนองค์ความรู้ การพัฒนางานวิจัยและนวัตกรรม การสนับสนุนนโยบาย และการดำเนินกิจกรรมที่ก่อให้เกิดผลลัพธ์และผลกระทบในระดับนานาชาติอย่างเป็นรูปธรรม
</t>
    </r>
    <r>
      <rPr>
        <i/>
        <u/>
        <sz val="14"/>
        <rFont val="TH Sarabun New"/>
        <family val="2"/>
      </rPr>
      <t>วิธีการประเมิน:</t>
    </r>
    <r>
      <rPr>
        <sz val="14"/>
        <rFont val="TH Sarabun New"/>
        <family val="2"/>
      </rPr>
      <t xml:space="preserve">
ระดับ 5 : มีความร่วมมือระดับนานาชาติ เป็นรายโครงการหรือรายกิจกรรมที่มีข้อตกลงหรือกรอบความร่วมมือชัดเจน และมีการดำเนินงานจริง
ระดับ 4 : มีการดำเนินกิจกรรมหรือโครงการความร่วมมือกับต่างประเทศ ในลักษณะไม่เป็นทางการหรือเฉพาะกิจ เป็นครั้งคราว
ระดับ 3 : มีแนวคิดหรือแผนเบื้องต้นในการพัฒนาความร่วมมือระดับนานาชาติ
ระดับ 2 : มีการติดต่อ ประสานงาน หรือสำรวจโอกาสความร่วมมือกับต่างประเทศ
ระดับ 1 : ยังไม่มีการดำเนินงานด้านความร่วมมือระดับนานาชาติ</t>
    </r>
  </si>
  <si>
    <r>
      <rPr>
        <b/>
        <i/>
        <u/>
        <sz val="14"/>
        <rFont val="TH Sarabun New"/>
        <family val="2"/>
      </rPr>
      <t>ปีงบประมาณ พ.ศ.2570 - 2572 ใช้เกณฑ์การประเมิน ดังนี้</t>
    </r>
    <r>
      <rPr>
        <sz val="14"/>
        <rFont val="TH Sarabun New"/>
        <family val="2"/>
      </rPr>
      <t xml:space="preserve">
พิจารณาจากระดับบทบาทของ FTAR ในการทำหน้าที่เป็นศูนย์กลาง (Hub) ของเครือข่ายความร่วมมือด้านการประมงและทรัพยากรน้ำในระดับนานาชาติ โดยมีบทบาทเชิงวิชาการ เชิงนโยบาย และการพัฒนาที่ยั่งยืน ผ่านการสร้างและบริหารจัดการเครือข่าย การแลกเปลี่ยนองค์ความรู้ การพัฒนางานวิจัยและนวัตกรรม การสนับสนุนนโยบาย และการดำเนินกิจกรรมที่ก่อให้เกิดผลลัพธ์และผลกระทบในระดับนานาชาติอย่างเป็นรูปธรรม
</t>
    </r>
    <r>
      <rPr>
        <i/>
        <u/>
        <sz val="14"/>
        <rFont val="TH Sarabun New"/>
        <family val="2"/>
      </rPr>
      <t>วิธีการประเมิน :</t>
    </r>
    <r>
      <rPr>
        <sz val="14"/>
        <rFont val="TH Sarabun New"/>
        <family val="2"/>
      </rPr>
      <t xml:space="preserve">
ระดับ 1 : มีความร่วมมือระดับนานาชาติเป็นรายโครงการหรือรายกิจกรรม ยังไม่มีกลไกหรือแนวทางการบริหารเครือข่ายที่เป็นระบบ
ระดับ 2 : มีเครือข่ายความร่วมมือด้านการประมงและทรัพยากรน้ำในระดับนานาชาติบางส่วน มีบทบาทด้านวิชาการหรือการแลกเปลี่ยนองค์ความรู้
ระดับ 3 : ทำหน้าที่เป็นกลไกหลักของเครือข่ายในบางประเด็น มีการบริหารเครือข่ายเชิงระบบ มีการเรียนรู้และปรับปรุง และเริ่มเห็นผลลัพธ์เชิงวิชาการหรือการพัฒนาหรือเปรียบเทียบได้
ระดับ 4 : เป็นศูนย์กลางเครือข่ายระดับนานาชาติอย่างชัดเจน มีบทบาทเชิงวิชาการ นโยบาย และการพัฒนาที่ยั่งยืน สร้างผลกระทบเชิงระบบ และสามารถขยายผลหรือเป็นต้นแบบได้</t>
    </r>
  </si>
  <si>
    <r>
      <rPr>
        <b/>
        <i/>
        <u/>
        <sz val="15"/>
        <rFont val="TH Sarabun New"/>
        <family val="2"/>
      </rPr>
      <t>ปีงบประมาณ พ.ศ.2569 ใช้เกณฑ์การประเมิน ดังนี้</t>
    </r>
    <r>
      <rPr>
        <sz val="15"/>
        <rFont val="TH Sarabun New"/>
        <family val="2"/>
      </rPr>
      <t xml:space="preserve">
พิจารณาจากระดับความสามารถของ FTAR ในการสร้างรายได้จากบริการวิชาการ นวัตกรรม และธุรกิจวิชาชีพอย่างต่อเนื่องและยั่งยืน 
</t>
    </r>
    <r>
      <rPr>
        <i/>
        <u/>
        <sz val="15"/>
        <rFont val="TH Sarabun New"/>
        <family val="2"/>
      </rPr>
      <t>วิธีการประเมิน:</t>
    </r>
    <r>
      <rPr>
        <sz val="15"/>
        <rFont val="TH Sarabun New"/>
        <family val="2"/>
      </rPr>
      <t xml:space="preserve">
ระดับ 5 : มีรายได้จากบริการวิชาการหรือธุรกิจวิชาชีพ เกิดขึ้นจริงอย่างน้อย 1 กิจกรรม/โครงการ มีหลักฐานรายได้ชัดเจน
ระดับ 4 : มีการให้บริการวิชาการหรือดำเนินกิจกรรมเชิงรายได้ โดยยังไม่เกิดรายได้จริงหรือเกิดรายได้ในลักษณะไม่ชัดเจน 
ระดับ 3 : มีแนวคิดหรือแผนเบื้องต้นในการสร้างรายได้จากบริการวิชาการหรือธุรกิจวิชาชีพ
ระดับ 2 : มีการศึกษา สำรวจ หรือหารือโอกาสในการสร้างรายได้
ระดับ 1 : ยังไม่มีการดำเนินงานด้านการสร้างรายได้จากบริการวิชาการหรือธุรกิจวิชาชีพ</t>
    </r>
  </si>
  <si>
    <r>
      <rPr>
        <b/>
        <i/>
        <u/>
        <sz val="15"/>
        <rFont val="TH Sarabun New"/>
        <family val="2"/>
      </rPr>
      <t>ปีงบประมาณ พ.ศ.2570 - 2572 ใช้เกณฑ์การประเมิน ดังนี้</t>
    </r>
    <r>
      <rPr>
        <sz val="15"/>
        <rFont val="TH Sarabun New"/>
        <family val="2"/>
      </rPr>
      <t xml:space="preserve">
พิจารณาจากระดับความสามารถของ FTAR ในการสร้างรายได้จากบริการวิชาการ นวัตกรรม และธุรกิจวิชาชีพอย่างต่อเนื่องและยั่งยืน รวมถึงความสามารถในการนำรายได้ดังกล่าวมาใช้สนับสนุนและเสริมสร้างความเข้มแข็งของภารกิจหลักของคณะ ได้แก่ การจัดการเรียนรู้ การวิจัย การบริการวิชาการ การทำนุบำรุงศิลปวัฒนธรรม และการบริหารจัดการองค์กร อย่างเป็นระบบ โปร่งใส และเกิดผลลัพธ์เชิงประจักษ์
</t>
    </r>
    <r>
      <rPr>
        <i/>
        <u/>
        <sz val="15"/>
        <rFont val="TH Sarabun New"/>
        <family val="2"/>
      </rPr>
      <t>วิธีการประเมิน:</t>
    </r>
    <r>
      <rPr>
        <sz val="15"/>
        <rFont val="TH Sarabun New"/>
        <family val="2"/>
      </rPr>
      <t xml:space="preserve">
ระดับ 1 : มีรายได้จากบริการวิชาการหรือธุรกิจวิชาชีพเป็นครั้งคราว ยังไม่ต่อเนื่อง และยังไม่เชื่อมโยงกับภารกิจหลักอย่างชัดเจน
ระดับ 2 : มีแหล่งรายได้หลากหลายมากขึ้น มีแนวทางการบริหารรายได้ชัดเจนขึ้น แต่การนำรายได้ไปใช้สนับสนุนพันธกิจหลักยังจำกัด
ระดับ 3 : สร้างรายได้อย่างต่อเนื่อง มีการบริหารจัดการเชิงระบบ นำรายได้ไปสนับสนุนพันธกิจหลัก พร้อมมีการประเมินผลและปรับปรุง
ระดับ 4 : FTAR มีโมเดลรายได้ที่มั่นคงและยั่งยืน สามารถหล่อเลี้ยงและต่อยอดภารกิจหลักของคณะได้เชิงยุทธศาสตร์</t>
    </r>
  </si>
  <si>
    <t>ประเด็นยุทธศาสตร์ที่ 1 : การเรียนรู้เชิงประสบการณ์วิชาชีพแบบ "มุ่งเน้นการลงมือปฏิบัติ" (Professional Immersive Learning)</t>
  </si>
  <si>
    <t>ประเด็นยุทธศาสตร์ที่ 2 : ความอัจฉริยะด้านดิจิทัล (Digital  Intelligence)</t>
  </si>
  <si>
    <t>1.1.1 มีระบบบันทึกและประเมินนักศึกษาที่ผ่านภาคปฏิบัติ / ฝึกงาน / ปฏิบัติงานภาคสนาม / ห้องปฏิบัติการได้ตามมาตรฐานที่หลักสูตรกำหนด</t>
  </si>
  <si>
    <t xml:space="preserve">1.1.2 จำนวนผลงาน Practice-based Project / Problem-based Project / Area based Project </t>
  </si>
  <si>
    <t xml:space="preserve">1.1.3 มีการจัดทำแพลตฟอร์มและแผนดำเนินการพัฒนานักศึกษาการเป็นผู้ประกอบ
การ การพัฒนานวัตกรรมและการบริหารจัดการทรัพยากร ตามมาตรฐานของหลักสูตร </t>
  </si>
  <si>
    <t xml:space="preserve">2.2.1 ระดับการบูรณาการเทคโนโลยีดิจิทัล ปัญญาประดิษฐ์ (AI) ในพันธกิจหลักขององค์กร </t>
  </si>
  <si>
    <t>2.2.2 ระดับประสิทธิผลของกลไกการรับฟังและตอบสนองผู้มีส่วนได้ส่วนเสียเพื่อการพัฒนาการเรียนรู้และการบริหารจัดการอย่างต่อเนื่อง</t>
  </si>
  <si>
    <t>2.2.3 ระดับความก้าวหน้าของผลงานวิจัยและนวัตกรรมสู่การใช้ประโยชน์และการสร้างผลกระทบตามยุทธศาสตร์คณะ</t>
  </si>
  <si>
    <t>3.3.1 ระดับความสอดคล้องของสมรรถนะบุคลากรกับ Job Description และมาตรฐานวิชาชีพ</t>
  </si>
  <si>
    <t>3.3.2 ระดับความก้าวหน้าการพัฒนา FTAR-IWA สู่การเป็น Green &amp; Professional Living Faculty</t>
  </si>
  <si>
    <t>ปีงบประมาณ พ.ศ.2569</t>
  </si>
  <si>
    <t>4.4.1 ระดับบทบาทของ FTAR ในการเป็นศูนย์กลางเครือข่ายความร่วมมือด้านการประมงและทรัพยากรน้ำในระดับนานาชาติ</t>
  </si>
  <si>
    <t>5.5.1 ระดับความสามารถของ FTAR ในการสร้างและใช้รายได้จากบริการวิชาการ นวัตกรรม และธุรกิจวิชาชีพเพื่อสนับสนุนภารกิจหลักของคณะ</t>
  </si>
  <si>
    <t>รายละเอียด</t>
  </si>
  <si>
    <t>ผู้รับผิดชอบตัวชี้วัด</t>
  </si>
  <si>
    <t>รองวิชาการฯ</t>
  </si>
  <si>
    <t>รองวิจัยฯ</t>
  </si>
  <si>
    <t>รองวิชาการฯ / 
รองพัฒนานักศึกษา ฯ</t>
  </si>
  <si>
    <t>รองพัฒนานักศึกษา ฯ</t>
  </si>
  <si>
    <t>คณบดี/
ผู้อำนวยการสำนักงานคณบดี</t>
  </si>
  <si>
    <t>สรุปร้อยละความสำเร็จตัวชี้วัดตามตัวชี้วัดตามแผนพัฒนาการศึกษา ระยะที่ 13 (พ.ศ.2565 - 2569) และแผนปฏิบัติการ ประจำปีงบประมาณ พ.ศ. 2569</t>
  </si>
  <si>
    <t xml:space="preserve">คณะเทคโนโลยีการประมงและทรัพยากรทางน้ำ รอบ 9 เดือน (1 ตุลาคม 2568 - 30 มิถุนายน 2569) </t>
  </si>
  <si>
    <t>จำนวนตัวชี้วัด</t>
  </si>
  <si>
    <t>ร้อยละความสำเร็จ
ตามเป้าหมายเฉลี่ย</t>
  </si>
  <si>
    <t>ปัญหา/อุปสรรค และแนวทางปรับปรุง
ผลการดำเนินในแต่ละประเด็นยุทธศาสตร์</t>
  </si>
  <si>
    <t>บรรลุเป้าหมาย</t>
  </si>
  <si>
    <t>ไม่บรรลุเป้าหมาย</t>
  </si>
  <si>
    <t>N/A</t>
  </si>
  <si>
    <t>รอบ 9 เดือน</t>
  </si>
  <si>
    <t>เฉลี่ยประเด็น 1-5</t>
  </si>
  <si>
    <t>ระดับความสำเร็จ (คะแนนเต็ม 5)</t>
  </si>
  <si>
    <t>ผลการดำเนินงาน รอบ  9 เดือน</t>
  </si>
  <si>
    <t>ประเด็นยุทธศาสตร์ที่ 1: การเรียนรู้เชิงประสบการณ์วิชาชีพแบบ "มุ่งเน้นการลงมือปฏิบัติ" (Professional Immersive Learning)</t>
  </si>
  <si>
    <t>ประเด็นยุทธศาสตร์ที่ 3 : คณะอัจฉริยะและเป็นมิตรต่อสิ่งแวดล้อม (Green &amp; Smart Faculty (FTAR-IWA)</t>
  </si>
  <si>
    <t>เกณฑ์การประเมิน</t>
  </si>
  <si>
    <t xml:space="preserve">1.1.3 มีการจัดทำแพลตฟอร์มและแผนดำเนินการพัฒนานักศึกษาการเป็นผู้ประกอบการ การพัฒนานวัตกรรมและการบริหารจัดการทรัพยากร ตามมาตรฐานของหลักสูตร </t>
  </si>
  <si>
    <t xml:space="preserve">พิจารณาจากระดับความสำเร็จของการจัดทำระบบบันทึกและประเมินผลการเรียนรู้เชิงปฏิบัติ (Immersive Field Training Transcript / Student Development Transcript / Logbook ครบถ้วนตามมาตรฐานที่หลักสูตรกำหนด และทดลองใช้ เพื่อนำไปใช้จริง ดังนี้
ระดับ 5 : ระบบบันทึกและประเมินผลการเรียนรู้เชิงปฏิบัติครบถ้วนตามมาตรฐานหลักสูตร ทดลองใช้จริง มีการประเมินและปรับปรุง พร้อมใช้จริงทั้งระบบ
ระดับ 4 : มีการจัดทำระบบบันทึกและประเมินผลการเรียนรู้เชิงปฏิบัติครบถ้วนตามมาตรฐานหลักสูตร เริ่มมีการทดลองใช้จริงกับนักศึกษาบางกลุ่ม
ระดับ 3 : มีการจัดทำรูปแบบและเนื้อหาของระบบบันทึกและประเมินผลการเรียนรู้เชิงปฏิบัติครบตามโครงสร้างหลักสูตรในระดับพื้นฐาน
ระดับ 2 : มีการจัดทำรูปแบบและเนื้อหาของระบบบันทึกและประเมินผลการเรียนรู้เชิงปฏิบัติ  แต่ยังไม่สอดคล้องมาตรฐานหลักสูตรอย่างชัดเจน
ระดับ 1 : มีเพียงแนวคิด/ร่างเอกสารเพื่อจัดทำระบบบันทึกและประเมินผลการเรียนรู้เชิงปฏิบัติ </t>
  </si>
  <si>
    <t xml:space="preserve">มีการประชุมผู้เกี่ยวข้องร่างเอกสารเพื่อจัดทำระบบบันทึกและประเมินผลการเรียนรู้เชิงปฏิบัติ </t>
  </si>
  <si>
    <t>พิจารณาจากจำนวนรวมของชิ้นงานที่นักศึกษาสร้างสรรค์ขึ้นโดยใช้การเรียนรู้ผ่านการปฏิบัติ การแก้ปัญหา หรือการตอบโจทย์ความต้องการของพื้นที่/ชุมชน 
วิธีการคำนวณ:
{จำนวนรวมผลงานต่อปี} = {Project (Practice-based)} +  {Project (Problem-based)} + {Project (Area-based)</t>
  </si>
  <si>
    <t xml:space="preserve">ชิ้นงานที่นักศึกษาสร้างสรรค์ขึ้นโดยใช้การเรียนรู้ผ่านการปฏิบัติ การแก้ปัญหา หรือการตอบโจทย์ความต้องการของพื้นที่/ชุมชน จำนวน 9 ชิ้นงาน ได้แก่
1. การเปรียบเทียบสูตรอาหารที่เหมาะสมในการเพาะเลี้ยง
คลอเรลล่า
2. การพัฒนาสูตรอาหารปลานิลอินทรีย์จากวัตถุดินอินทรีย์เสริมชีวมวลไบโอฟลอค : การประเมินประสิทธิภาพการเจริญเติบโตและต้นทุนการผลิต
3. ประสิทธิภาพการเจริญเติบโตของปลานิลที่เลี้ยงด้วยอาหารผสมกากมะพร้าวหมักที่ระดับแตกต่างกัน
4. แนวทางการเสริมสร้างศักยภาพธุรกิจปลาดุกในห่วงโซ่การผลิตพื้นที่อำเภอสันทราย จังหวัดเชียงใหม่
5. ผลของชนิดพริก วิธีการทำแห้ง ชนิดของบรรจุภัณฑ์ และวิธีการฆ่าเชื้อที่มีต่อคุณลักษณะของน้ำพริกน้ำปู
6. การพัฒนาผลิตภัณฑ์ปลาบึกทอดกรอบจากวัตถุดิบที่ผ่านการบ่มแบบเปียกโดยการคัดกรองปัจจัยด้วยการออกแบบการทดลองแบบ Plackett-Burman
7. การศึกษาทางอนุกรมวิธาน และการค้นพบปลาค้อชนิดใหม่จากลำน้ำเข็ก อำเภอเขาค้อ จังหวัดเพชรบูรณ์
8. From Manual to AI: Real-Time Fish Fry Counting System
9. River Digital Twin with LSTM-Based Water Quality Forecasting for Cage Aquaculture Early Warning System along the Ping River, Thailand
</t>
  </si>
  <si>
    <t>พิจารณาจากระดับความสำเร็จในการจัดทำแพลตฟอร์มและแผนดำเนินการพัฒนานักศึกษาให้มีแนวคิดการเป็นผู้ประกอบการ การพัฒนานวัตกรรมและการบริหารจัดการทรัพยากร ตามมาตรฐานของหลักสูตร และผ่านความเห็นชอบจะผู้มีส่วนเกี่ยวข้อง เพื่อนำมาใช้ในปีงบประมาณ พ.ศ.2570
ระดับ 5 : มีแพลตฟอร์มและแผนดำเนินการครบถ้วนตามมาตรฐานหลักสูตร ผ่านความเห็นชอบผู้มีส่วนเกี่ยวข้องทุกภาคส่วน พร้อมใช้จริงปีงบประมาณ 2570
ระดับ 4 : มีแพลตฟอร์มและแผนเกือบครบตามมาตรฐานหลักสูตร ผ่านความเห็นชอบผู้มีส่วนเกี่ยวข้องหลัก พร้อมใช้บางส่วนปีงบประมาณ 2570
ระดับ 3 : มีแพลตฟอร์มและแผนในระดับพื้นฐาน สอดคล้องมาตรฐานบางส่วน อยู่ระหว่างการพิจารณาให้ความเห็นชอบ
ระดับ 2 : มีแพลตฟอร์มหรือแผนเพียงบางส่วน ยังไม่สอดคล้องมาตรฐานหลักสูตร และยังไม่ผ่านความเห็นชอบ
ระดับ 1 : ยังไม่มีการจัดทำแพลตฟอร์มและแผนดำเนินการอย่างเป็นรูปธรรม</t>
  </si>
  <si>
    <t>มีการรวบรวมข้อมูลประกอบการเพื่อจัดทำร่างแพลตฟอร์มและแผนดำเนินการพัฒนานักศึกษาให้มีแนวคิดการเป็นผู้ประกอบการ การพัฒนานวัตกรรมและการบริหารจัดการทรัพยากรตามมาตรฐานของหลักสูตร</t>
  </si>
  <si>
    <t>พิจารณาจากระดับความสำเร็จของการนำเทคโนโลยีดิจิทัล ปัญญาประดิษฐ์ (Artificial Intelligence: AI) มาใช้เป็นเครื่องมือสนับสนุนและยกระดับการดำเนินงานตามพันธกิจหลักขององค์กร 
ระดับ 5 : มีการนำเทคโนโลยีดิจิทัลหรือ AI มาใช้ในบางพันธกิจหรือบางกระบวนงานแล้ว แม้ยังไม่เป็นระบบรวม
ระดับ 4 : มีโครงการหรือกิจกรรมที่นำเทคโนโลยีดิจิทัลหรือ AI มาใช้ทดลองในพันธกิจอย่างน้อย 1 ด้าน
ระดับ 3 : มีการออกแบบแนวคิด แนวทาง หรือแผนเบื้องต้นในการนำเทคโนโลยีดิจิทัลหรือ AI มาใช้ในบางพันธกิจ
ระดับ 2 : มีการศึกษา สำรวจความเป็นไปได้ หรือแลกเปลี่ยนเรียนรู้เกี่ยวกับการนำเทคโนโลยีดิจิทัลหรือ AI มาใช้
ระดับ 1 : ยังไม่มีการดำเนินการหรือการเตรียมความพร้อมในการนำเทคโนโลยีดิจิทัลหรือ AI มาใช้</t>
  </si>
  <si>
    <t xml:space="preserve">มีการศึกษา สำรวจความเป็นไปได้ และแลกเปลี่ยนเรียนรู้ข้อมูลกับผู้เกี่ยวข้อง ซึ่งอยู่ระหว่างการออกแบบโครงสร้างแนวทางเบื้องต้นในการนำเทคโนโลยีดิจิทัลปัญญาประดิษฐ์ (Artificial Intelligence: AI) มาใช้เป็นเครื่องมือสนับสนุนและยกระดับการดำเนินงานตามพันธกิจหลักขององค์กร </t>
  </si>
  <si>
    <t>พิจารณาจากระดับความสามารถขององค์กรในการจัดให้มีกลไกการรับฟังความคิดเห็น ความต้องการ และข้อเสนอแนะของผู้มีส่วนได้ส่วนเสีย ได้แก่ นักศึกษา ศิษย์เก่า และภาคีเครือข่าย
ระดับ 5 : มีการรับฟังความคิดเห็นจากผู้มีส่วนได้ส่วนเสียเป็นครั้งคราว ยังไม่เป็นระบบชัดเจน
ระดับ 4 : มีการจัดเวทีหรือกิจกรรมรับฟังความคิดเห็นเป็นบางครั้ง ในประเด็นหรือกลุ่มเป้าหมายเฉพาะ
ระดับ 3 : มีการกำหนดแนวคิดหรือแนวทางเบื้องต้นในการรับฟังความคิดเห็นผู้มีส่วนได้ส่วนเสีย
ระดับ 2 : มีการให้ความสำคัญและหารือภายในคณะเกี่ยวกับความจำเป็นในการรับฟังความคิดเห็น
ระดับ 1 : ยังไม่มีการดำเนินการด้านการรับฟังความคิดเห็นผู้มีส่วนได้ส่วนเสีย</t>
  </si>
  <si>
    <t>มีการจัดกิจกรรมรับฟังความคิดเห็นกับตัวแทนศิษย์เก่า ในกิจกรรมเสวนาศิษย์เก่าประมงแม่โจ้ (ประมงแม่โจ้สัญจร) วันพุธที่ 20 พฤษภาคม พ.ศ. 2569  ณ บุญโฮมฟาร์ม ตำบลกุดเค้า อำเภอมัญจาคีรี จังหวัดขอนแก่น  โดยมีผู้เข้าร่วมจำนวน 25 คน การประชุมครั้งนี้เป็นการรวมตัวของเครือข่ายศิษย์เก่ามหาวิทยาลัยแม่โจ้จากหลากหลายสายอาชีพ โดยเฉพาะภาคเกษตร ประมง อุตสาหกรรมอาหาร และธุรกิจแปรรูป เพื่อแลกเปลี่ยนปัญหา แนวทางพัฒนา และหาโอกาสสร้างความร่วมมือระหว่างมหาวิทยาลัย ภาคเอกชน และเครือข่ายศิษย์เก่า ประเด็นหลัก ได้แก่ การลดต้นทุนการผลิต การเพิ่มมูลค่าสินค้าเกษตรและสัตว์น้ำ การใช้เทคโนโลยีและ AI การสร้างเครือข่ายธุรกิจร่วมกัน และการพัฒนาคนรุ่นใหม่และแรงงานภาคเกษตร</t>
  </si>
  <si>
    <t>พิจารณาจากระดับความก้าวหน้าของผลงานวิจัยและนวัตกรรมสู่การใช้ประโยชน์และการสร้างผลกระทบตามยุทธศาสตร์คณะ
ระดับ 5 : มีผลงานวิจัยหรือนวัตกรรมอย่างน้อย 1 ผลงานที่ถูกนำไปใช้ประโยชน์จริงและเกิดผลกระทบ สอดคล้องยุทธศาสตร์คณะ
ระดับ 4 : มีผลงานวิจัยหรือนวัตกรรมอย่างน้อย 1 ผลงานที่ถูกนำไปใช้ประโยชน์จริงแล้ว อยู่ระหว่างการประเมินผลกระทบ
ระดับ 3 : มีผลงานวิจัยหรือนวัตกรรมอย่างน้อย 1 ผลงานที่พร้อมนำไปใช้ มีผู้ใช้และแผนการใช้ประโยชน์ชัดเจน
ระดับ 2 : มีผลงานวิจัยหรือนวัตกรรมอยู่ระหว่างการพัฒนาเพื่อการใช้ประโยชน์ มีแนวคิดหรือข้อตกลงเบื้องต้นกับผู้ใช้
ระดับ 1 : มีผลงานวิจัยหรือนวัตกรรมอยู่ในระยะวิจัยหรือพัฒนาต้นแบบ ยังไม่มีแผนการใช้ประโยชน์</t>
  </si>
  <si>
    <t>มีผลงานวิจัย เรื่องการยกระดับผลิตภัณฑ์อ่องปูนาวิสาหกิจชุมชนศูนย์การเรียนรู้การเพาะเลี้ยงปูนาอำเภอสันทราย โดยเป็นโครงการได้ศึกษาปัญหาเดิมของผลิตภัณฑ์และพัฒนาต่อยอด “อ่องปูนาแท้ 100% สดใหม่ ส่งตรงจากฟาร์ม” ให้สามารถเก็บรักษาได้นานถึง 1 ปีที่อุณหภูมิห้อง ช่วยเพิ่มโอกาสทางการตลาดและการกระจายสินค้า มีการปรับปรุงบรรจุภัณฑ์ให้มีความทันสมัย สะดวกต่อการบริโภค และสามารถวางจำหน่ายในช่องทาง modern trade ได้ ทำให้อาหารพื้นเมืองอัตลักษณ์ของภาคเหนือเป็นที่รู้จักมากยิ่งขึ้น อีกทั้งยังช่วยเพิ่มรายได้ให้แก่ชุมชน เกิดการจ้างงานในพื้นที่ ลดการย้ายถิ่นแรงงาน และยกระดับคุณภาพชีวิตของคนในชุมชนอย่างยั่งยืน ภายหลังเสร็จสิ้นโครงการ ช่วยให้ยอดขายเพิ่มขึ้นเป็น 150% กำไรเพิ่มขึ้นเป็น 100% และปัจจุบันมีกำลังการผลิต 3,000 ขวดต่อเดือน โดยมีดร.นงพงา แสงเจริญ, ผศ.ดร.ดารชาต์ เทียมเมือง และ ดร.วาธิณี อินทรพงษ์นุวัฒน์ เป็นเจ้าของผลงาน</t>
  </si>
  <si>
    <t>พิจารณาจากระดับที่สมรรถนะของบุคลากรแต่ละกลุ่มมีความสอดคล้องกับหน้าที่ความรับผิดชอบตาม Job Description และมาตรฐานวิชาชีพที่กำหนดไว้ 
ระดับ 5 : มีการกำหนด JD และประเมินสมรรถนะเบื้องต้นบางกลุ่มบุคลากรที่สอดคล้องกับยุทธศาสตร์คณะ
ระดับ 4 : มีการกำหนด JD บางตำแหน่งที่สอดคล้องกับยุทธศาสตร์คณะ
ระดับ 3 : มีแนวคิดหรือร่างแนวทางการกำหนด JD และสมรรถนะบุคลากรที่สอดคล้องกับยุทธศาสตร์คณะ
ระดับ 2 : มีการศึกษา สำรวจ หรือแลกเปลี่ยนเรียนรู้เรื่องการบริหารสมรรถนะบุคลากรที่สอดคล้องกับยุทธศาสตร์คณะ
ระดับ 1 : ยังไม่มีการดำเนินการด้าน JD และการประเมินสมรรถนะบุคลากรที่สอดคล้องกับยุทธศาสตร์คณะ</t>
  </si>
  <si>
    <t>ยังไม่มีการดำเนินการด้าน JD และการประเมินสมรรถนะบุคลากรที่สอดคล้องกับยุทธศาสตร์คณะ ซึ่งอยู่ระหว่างการประชุมผู้เกี่ยวข้องในเดือนมิถุนายน 2569</t>
  </si>
  <si>
    <t>พิจารณาจากระดับความก้าวหน้าการพัฒนา FTAR-IWA ให้เป็นพื้นที่ต้นแบบ (Living Faculty) ที่บูรณาการการเรียนรู้ การทำงานจริง และการบริหารจัดการด้านความยั่งยืนไว้ในพื้นที่เดียวกัน
ระดับ 5 : มีแนวคิดหรือแผนการพัฒนา FTAR-IWA ด้าน Green หรือ Living Faculty และมีการดำเนินงานเป็นกิจกรรมหรือโครงการเฉพาะจุด
ระดับ 4 : มีการดำเนินกิจกรรมหรือโครงการด้าน Green หรือ Living Faculty เป็นครั้งคราว
ระดับ 3 : มีการกำหนดแนวคิดหรือแผนเบื้องต้นด้าน Green หรือ Living Faculty
ระดับ 2 : มีการให้ความสำคัญและหารือภายในเกี่ยวกับแนวคิด Green หรือ Living Faculty
ระดับ 1 : ยังไม่มีแนวคิดหรือการดำเนินงานด้าน Green หรือ Living Faculty</t>
  </si>
  <si>
    <t>คณะได้จัดทำโครงการคณะสีเขียว (Green Office) เพื่อรองรับการขับเคลื่อนนโยบายสำนักงานสีเขียวของคณะและสนับสนุนนโยบาย Green University ของมหาวิทยาลัย โดยมีกิจกรรมปรับปรุงและจัดสภาพแวดล้อมบริเวณภายในและภายนอกอาคาร ให้น่าอยู่และปลอดภัย เช่น งานปรับปรุงฝ้าเพดานบริเวณหลังคาระหว่างอาคารสำนักงานคณะและสะพานเชื่อมไปยังอาคารปฏิบัติการคณะให้มีสภาพแวดล้อมน่าอยู่ปราศจากมูลสัตว์สัตว์ปีกที่เป็นพาหะนำเชื้อโรคมาสู่บุคลากรและนักศึกษา  การปรับปรุงพื้นบริเวณทางเดินชั้น 2 และชั้น 3 ไปยังห้องบรรยายของคณะ ในอาคารสำนักงานคณะ เนื่องจากกระเบื้องปูพื้นหลุดร่อน งานตัดต้นไม้บริเวณด้านหน้าอาคารสำนักงานและโรงจอดรถหน้าอาคารคณะ และออกแบบพื้นที่บริเวณคณะ เพื่อรับรองในการใช้งานที่เหมาะสม</t>
  </si>
  <si>
    <t>พิจารณาจากระดับบทบาทของ FTAR ในการทำหน้าที่เป็นศูนย์กลาง (Hub) ของเครือข่ายความร่วมมือด้านการประมงและทรัพยากรน้ำในระดับนานาชาติ โดยมีบทบาทเชิงวิชาการ เชิงนโยบาย และการพัฒนาที่ยั่งยืน ผ่านการสร้างและบริหารจัดการเครือข่าย การแลกเปลี่ยนองค์ความรู้ การพัฒนางานวิจัยและนวัตกรรม การสนับสนุนนโยบาย และการดำเนินกิจกรรมที่ก่อให้เกิดผลลัพธ์และผลกระทบในนานาชาติอย่างเป็นรูปธรรม
ระดับ 5 : มีความร่วมมือระดับนานาชาติ เป็นรายโครงการหรือรายกิจกรรมที่มีข้อตกลงหรือกรอบความร่วมมือชัดเจน และมีการดำเนินงานจริง
ระดับ 4 : มีการดำเนินกิจกรรมหรือโครงการความร่วมมือกับต่างประเทศ ในลักษณะไม่เป็นทางการหรือเฉพาะกิจ เป็นครั้งคราว
ระดับ 3 : มีแนวคิดหรือแผนเบื้องต้นในการพัฒนาความร่วมมือระดับนานาชาติ
ระดับ 2 : มีการติดต่อ ประสานงาน หรือสำรวจโอกาสความร่วมมือกับต่างประเทศ
ระดับ 1 : ยังไม่มีการดำเนินงานด้านความร่วมมือระดับนานาชาติ</t>
  </si>
  <si>
    <t>วันที่ 24 เมษายน 2569 ยรองศาสตราจารย์ ดร.อภินันท์ สุวรรณรักณ์ คณบดีคณะเทคโนโลยีการประมงและทรัพยากรทางน้ำ พร้อมด้วยคณะผู้บริหาร ให้การต้อนรับ Prof. Windodo และคณะจาก Universitas Brawijaya สาธารณรัฐอินโดนีเซีย การหารือในครั้งนี้มุ่งเน้นการพัฒนาความร่วมมือด้านการจัดการศึกษาและการวิจัยด้านการประมงและทรัพยากรทางน้ำ และจัดทำร่าง MOU ร่วมกัน</t>
  </si>
  <si>
    <t>พิจารณาจากระดับความสามารถของ FTAR ในการสร้างรายได้จากบริการวิชาการ นวัตกรรม และธุรกิจวิชาชีพอย่างต่อเนื่องและยั่งยืน 
ระดับ 5 : มีรายได้จากบริการวิชาการหรือธุรกิจวิชาชีพ เกิดขึ้นจริงอย่างน้อย 1 กิจกรรม/โครงการ มีหลักฐานรายได้ชัดเจน
ระดับ 4 : มีการให้บริการวิชาการหรือดำเนินกิจกรรมเชิงรายได้ โดยยังไม่เกิดรายได้จริงหรือเกิดรายได้ในลักษณะไม่ชัดเจน 
ระดับ 3 : มีแนวคิดหรือแผนเบื้องต้นในการสร้างรายได้จากบริการวิชาการหรือธุรกิจวิชาชีพ
ระดับ 2 : มีการศึกษา สำรวจ หรือหารือโอกาสในการสร้างรายได้
ระดับ 1 : ยังไม่มีการดำเนินงานด้านการสร้างรายได้จากบริการวิชาการหรือธุรกิจวิชาชีพ</t>
  </si>
  <si>
    <t>มีรายได้จากบริการวิชาการที่เกิดขึ้นจริงและมีหลักฐานรายได้ชัดเจน ได้แก่ การจัดฝึกอบรมการเพาะเลี้ยงปลาชะโอน จำนวน 6 รุ่น มีผู้เข้าร่วม จำนวน 176 คน โดยจัดทำขึ้นระหว่างเดือนเมษายน - พฤษภาคม 2569 มีรายรับจากค่าลงทะเบียนอบรม (หลังหักให้มหาวิทยาลัยแล้ว) จำนวน 158,400 บาท ข้อมูลจากระบบ e-fin</t>
  </si>
  <si>
    <t>รอบ 9 เดือน (1 ตุลาคม 2568 - 30 มิถุนายน 2569)</t>
  </si>
  <si>
    <t xml:space="preserve"> รอบ 9 เดือน (1 ตุลาคม 2568 - 30 มิถุนายน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</si>
</sst>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000"/>
    <numFmt numFmtId="189" formatCode="_(* #,##0.00_);_(* \(#,##0.00\);_(* &quot;-&quot;??_);_(@_)"/>
  </numFmts>
  <fonts count="5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  <charset val="222"/>
    </font>
    <font>
      <sz val="16"/>
      <name val="TH Sarabun New"/>
      <family val="2"/>
      <charset val="222"/>
    </font>
    <font>
      <sz val="16"/>
      <name val="TH SarabunPSK"/>
      <family val="2"/>
      <charset val="222"/>
    </font>
    <font>
      <sz val="16"/>
      <name val="Wingdings"/>
      <charset val="2"/>
    </font>
    <font>
      <sz val="11"/>
      <color theme="1"/>
      <name val="Tahoma"/>
      <family val="2"/>
      <scheme val="minor"/>
    </font>
    <font>
      <sz val="14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6"/>
      <color rgb="FF002060"/>
      <name val="TH SarabunPSK"/>
      <family val="2"/>
    </font>
    <font>
      <b/>
      <i/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Wingdings 2"/>
      <family val="1"/>
      <charset val="2"/>
    </font>
    <font>
      <b/>
      <sz val="16"/>
      <color theme="1"/>
      <name val="Wingdings"/>
      <charset val="2"/>
    </font>
    <font>
      <b/>
      <u/>
      <sz val="16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TH Sarabun New"/>
      <family val="2"/>
      <charset val="222"/>
    </font>
    <font>
      <b/>
      <sz val="12"/>
      <name val="TH Sarabun New"/>
      <family val="2"/>
      <charset val="222"/>
    </font>
    <font>
      <i/>
      <sz val="12"/>
      <name val="TH SarabunPSK"/>
      <family val="2"/>
      <charset val="222"/>
    </font>
    <font>
      <sz val="14"/>
      <name val="TH SarabunPSK"/>
      <family val="2"/>
    </font>
    <font>
      <sz val="14"/>
      <name val="TH Sarabun New"/>
      <family val="2"/>
      <charset val="222"/>
    </font>
    <font>
      <sz val="10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  <charset val="222"/>
    </font>
    <font>
      <b/>
      <sz val="20"/>
      <name val="TH Niramit AS"/>
    </font>
    <font>
      <sz val="16"/>
      <name val="TH Niramit AS"/>
    </font>
    <font>
      <b/>
      <sz val="16"/>
      <name val="TH Niramit AS"/>
    </font>
    <font>
      <b/>
      <sz val="16"/>
      <color rgb="FF0000FF"/>
      <name val="TH Niramit AS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i/>
      <u/>
      <sz val="16"/>
      <name val="TH Sarabun New"/>
      <family val="2"/>
    </font>
    <font>
      <i/>
      <u/>
      <sz val="16"/>
      <name val="TH Sarabun New"/>
      <family val="2"/>
    </font>
    <font>
      <sz val="14"/>
      <name val="TH Sarabun New"/>
      <family val="2"/>
    </font>
    <font>
      <b/>
      <i/>
      <u/>
      <sz val="14"/>
      <name val="TH Sarabun New"/>
      <family val="2"/>
    </font>
    <font>
      <i/>
      <u/>
      <sz val="14"/>
      <name val="TH Sarabun New"/>
      <family val="2"/>
    </font>
    <font>
      <sz val="15"/>
      <name val="TH Sarabun New"/>
      <family val="2"/>
    </font>
    <font>
      <b/>
      <i/>
      <u/>
      <sz val="15"/>
      <name val="TH Sarabun New"/>
      <family val="2"/>
    </font>
    <font>
      <i/>
      <u/>
      <sz val="15"/>
      <name val="TH Sarabun New"/>
      <family val="2"/>
    </font>
    <font>
      <b/>
      <sz val="16"/>
      <color rgb="FFFF0000"/>
      <name val="TH Sarabun New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Niramit AS"/>
    </font>
    <font>
      <sz val="14"/>
      <name val="TH Niramit AS"/>
    </font>
    <font>
      <b/>
      <sz val="14"/>
      <color rgb="FF0000FF"/>
      <name val="TH Niramit AS"/>
    </font>
    <font>
      <sz val="12"/>
      <name val="TH Niramit AS"/>
    </font>
    <font>
      <sz val="10"/>
      <name val="TH Niramit AS"/>
    </font>
    <font>
      <u/>
      <sz val="11"/>
      <color theme="10"/>
      <name val="Tahoma"/>
      <family val="2"/>
      <scheme val="minor"/>
    </font>
    <font>
      <sz val="14"/>
      <color rgb="FF000000"/>
      <name val="TH Niramit AS"/>
    </font>
    <font>
      <sz val="14"/>
      <color theme="1"/>
      <name val="TH Niramit AS"/>
    </font>
    <font>
      <sz val="13"/>
      <color theme="1"/>
      <name val="TH Niramit AS"/>
    </font>
    <font>
      <sz val="13"/>
      <name val="TH Niramit AS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2" fillId="0" borderId="0"/>
    <xf numFmtId="0" fontId="7" fillId="0" borderId="0"/>
    <xf numFmtId="189" fontId="7" fillId="0" borderId="0" applyFont="0" applyFill="0" applyBorder="0" applyAlignment="0" applyProtection="0"/>
    <xf numFmtId="0" fontId="7" fillId="0" borderId="0"/>
    <xf numFmtId="0" fontId="33" fillId="0" borderId="0"/>
    <xf numFmtId="0" fontId="2" fillId="0" borderId="0"/>
    <xf numFmtId="0" fontId="52" fillId="0" borderId="0" applyNumberFormat="0" applyFill="0" applyBorder="0" applyAlignment="0" applyProtection="0"/>
  </cellStyleXfs>
  <cellXfs count="326">
    <xf numFmtId="0" fontId="0" fillId="0" borderId="0" xfId="0"/>
    <xf numFmtId="0" fontId="4" fillId="0" borderId="0" xfId="1" applyFont="1"/>
    <xf numFmtId="0" fontId="4" fillId="0" borderId="0" xfId="1" applyFont="1" applyAlignment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43" fontId="3" fillId="2" borderId="8" xfId="1" applyNumberFormat="1" applyFont="1" applyFill="1" applyBorder="1" applyAlignment="1">
      <alignment horizontal="center" vertical="center"/>
    </xf>
    <xf numFmtId="2" fontId="3" fillId="2" borderId="8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3" fontId="3" fillId="3" borderId="8" xfId="2" applyFont="1" applyFill="1" applyBorder="1" applyAlignment="1">
      <alignment horizontal="center" vertical="top"/>
    </xf>
    <xf numFmtId="0" fontId="5" fillId="3" borderId="8" xfId="1" applyFont="1" applyFill="1" applyBorder="1" applyAlignment="1">
      <alignment vertical="top"/>
    </xf>
    <xf numFmtId="43" fontId="5" fillId="3" borderId="8" xfId="1" applyNumberFormat="1" applyFont="1" applyFill="1" applyBorder="1" applyAlignment="1">
      <alignment horizontal="center" vertical="top"/>
    </xf>
    <xf numFmtId="2" fontId="5" fillId="3" borderId="8" xfId="1" applyNumberFormat="1" applyFont="1" applyFill="1" applyBorder="1" applyAlignment="1">
      <alignment horizontal="center" vertical="top"/>
    </xf>
    <xf numFmtId="0" fontId="5" fillId="3" borderId="8" xfId="1" applyFont="1" applyFill="1" applyBorder="1" applyAlignment="1">
      <alignment horizontal="center" vertical="top"/>
    </xf>
    <xf numFmtId="0" fontId="4" fillId="0" borderId="0" xfId="1" applyFont="1" applyAlignment="1">
      <alignment vertical="top"/>
    </xf>
    <xf numFmtId="43" fontId="3" fillId="4" borderId="8" xfId="2" applyFont="1" applyFill="1" applyBorder="1" applyAlignment="1">
      <alignment horizontal="center" vertical="top" wrapText="1"/>
    </xf>
    <xf numFmtId="43" fontId="3" fillId="4" borderId="8" xfId="2" applyFont="1" applyFill="1" applyBorder="1" applyAlignment="1">
      <alignment horizontal="center" vertical="top"/>
    </xf>
    <xf numFmtId="0" fontId="5" fillId="4" borderId="8" xfId="1" applyFont="1" applyFill="1" applyBorder="1" applyAlignment="1">
      <alignment vertical="top"/>
    </xf>
    <xf numFmtId="0" fontId="5" fillId="4" borderId="8" xfId="1" applyFont="1" applyFill="1" applyBorder="1" applyAlignment="1">
      <alignment horizontal="center" vertical="top"/>
    </xf>
    <xf numFmtId="2" fontId="5" fillId="4" borderId="8" xfId="1" applyNumberFormat="1" applyFont="1" applyFill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8" xfId="1" quotePrefix="1" applyFont="1" applyBorder="1" applyAlignment="1">
      <alignment horizontal="left" vertical="top" wrapText="1"/>
    </xf>
    <xf numFmtId="187" fontId="5" fillId="0" borderId="8" xfId="1" applyNumberFormat="1" applyFont="1" applyBorder="1" applyAlignment="1">
      <alignment horizontal="center" vertical="top" wrapText="1"/>
    </xf>
    <xf numFmtId="43" fontId="5" fillId="0" borderId="8" xfId="2" applyFont="1" applyFill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2" fontId="5" fillId="0" borderId="8" xfId="1" applyNumberFormat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/>
    </xf>
    <xf numFmtId="0" fontId="5" fillId="0" borderId="8" xfId="1" applyFont="1" applyBorder="1" applyAlignment="1">
      <alignment horizontal="left" vertical="top" wrapText="1"/>
    </xf>
    <xf numFmtId="43" fontId="5" fillId="0" borderId="8" xfId="2" applyFont="1" applyFill="1" applyBorder="1" applyAlignment="1">
      <alignment horizontal="center" vertical="top"/>
    </xf>
    <xf numFmtId="0" fontId="6" fillId="0" borderId="8" xfId="1" applyFont="1" applyBorder="1" applyAlignment="1">
      <alignment horizontal="center" vertical="top" wrapText="1"/>
    </xf>
    <xf numFmtId="2" fontId="5" fillId="0" borderId="2" xfId="1" applyNumberFormat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8" xfId="1" quotePrefix="1" applyFont="1" applyBorder="1" applyAlignment="1">
      <alignment horizontal="center" vertical="top" wrapText="1"/>
    </xf>
    <xf numFmtId="0" fontId="5" fillId="0" borderId="2" xfId="1" quotePrefix="1" applyFont="1" applyBorder="1" applyAlignment="1">
      <alignment vertical="top" wrapText="1"/>
    </xf>
    <xf numFmtId="0" fontId="5" fillId="0" borderId="2" xfId="1" quotePrefix="1" applyFont="1" applyBorder="1" applyAlignment="1">
      <alignment horizontal="center" vertical="top" wrapText="1"/>
    </xf>
    <xf numFmtId="43" fontId="5" fillId="0" borderId="2" xfId="2" applyFont="1" applyFill="1" applyBorder="1" applyAlignment="1">
      <alignment vertical="top" wrapText="1"/>
    </xf>
    <xf numFmtId="43" fontId="10" fillId="6" borderId="8" xfId="2" applyFont="1" applyFill="1" applyBorder="1" applyAlignment="1">
      <alignment horizontal="center" vertical="top" wrapText="1"/>
    </xf>
    <xf numFmtId="2" fontId="11" fillId="0" borderId="5" xfId="1" applyNumberFormat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43" fontId="5" fillId="0" borderId="13" xfId="1" applyNumberFormat="1" applyFont="1" applyBorder="1" applyAlignment="1">
      <alignment horizontal="center" vertical="top" wrapText="1"/>
    </xf>
    <xf numFmtId="2" fontId="5" fillId="0" borderId="13" xfId="1" applyNumberFormat="1" applyFont="1" applyBorder="1" applyAlignment="1">
      <alignment horizontal="center" vertical="top" wrapText="1"/>
    </xf>
    <xf numFmtId="0" fontId="5" fillId="0" borderId="13" xfId="1" applyFont="1" applyBorder="1" applyAlignment="1">
      <alignment horizontal="left" vertical="top" wrapText="1"/>
    </xf>
    <xf numFmtId="2" fontId="11" fillId="0" borderId="14" xfId="1" applyNumberFormat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2" fontId="5" fillId="0" borderId="0" xfId="1" applyNumberFormat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9" fillId="0" borderId="0" xfId="4" applyFont="1" applyAlignment="1">
      <alignment vertical="top"/>
    </xf>
    <xf numFmtId="0" fontId="5" fillId="0" borderId="0" xfId="1" quotePrefix="1" applyFont="1" applyAlignment="1">
      <alignment horizontal="left" vertical="top" wrapText="1"/>
    </xf>
    <xf numFmtId="187" fontId="5" fillId="0" borderId="0" xfId="1" applyNumberFormat="1" applyFont="1" applyAlignment="1">
      <alignment horizontal="center" vertical="top" wrapText="1"/>
    </xf>
    <xf numFmtId="43" fontId="5" fillId="0" borderId="0" xfId="2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188" fontId="5" fillId="0" borderId="0" xfId="1" applyNumberFormat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17" fillId="0" borderId="0" xfId="1" applyFont="1" applyAlignment="1">
      <alignment horizontal="center" vertical="top"/>
    </xf>
    <xf numFmtId="43" fontId="17" fillId="0" borderId="0" xfId="2" applyFont="1" applyAlignment="1">
      <alignment vertical="top"/>
    </xf>
    <xf numFmtId="43" fontId="18" fillId="0" borderId="0" xfId="1" applyNumberFormat="1" applyFont="1" applyAlignment="1">
      <alignment horizontal="right" vertical="top"/>
    </xf>
    <xf numFmtId="0" fontId="17" fillId="0" borderId="0" xfId="1" applyFont="1" applyAlignment="1">
      <alignment vertical="top"/>
    </xf>
    <xf numFmtId="0" fontId="18" fillId="0" borderId="0" xfId="1" applyFont="1" applyAlignment="1">
      <alignment horizontal="left" vertical="top"/>
    </xf>
    <xf numFmtId="2" fontId="17" fillId="0" borderId="0" xfId="1" applyNumberFormat="1" applyFont="1" applyAlignment="1">
      <alignment horizontal="center" vertical="top"/>
    </xf>
    <xf numFmtId="0" fontId="19" fillId="0" borderId="0" xfId="1" applyFont="1" applyAlignment="1">
      <alignment vertical="top"/>
    </xf>
    <xf numFmtId="0" fontId="18" fillId="0" borderId="0" xfId="5" applyFont="1" applyAlignment="1">
      <alignment horizontal="left" vertical="top" wrapText="1"/>
    </xf>
    <xf numFmtId="43" fontId="18" fillId="0" borderId="0" xfId="2" applyFont="1" applyAlignment="1">
      <alignment horizontal="left" vertical="top"/>
    </xf>
    <xf numFmtId="43" fontId="18" fillId="0" borderId="0" xfId="1" applyNumberFormat="1" applyFont="1" applyAlignment="1">
      <alignment horizontal="left" vertical="top"/>
    </xf>
    <xf numFmtId="2" fontId="18" fillId="0" borderId="0" xfId="1" applyNumberFormat="1" applyFont="1" applyAlignment="1">
      <alignment horizontal="left" vertical="top" wrapText="1"/>
    </xf>
    <xf numFmtId="0" fontId="20" fillId="0" borderId="0" xfId="1" applyFont="1" applyAlignment="1">
      <alignment horizontal="left" vertical="top"/>
    </xf>
    <xf numFmtId="0" fontId="18" fillId="0" borderId="0" xfId="1" applyFont="1" applyAlignment="1">
      <alignment horizontal="center" vertical="top"/>
    </xf>
    <xf numFmtId="43" fontId="18" fillId="0" borderId="0" xfId="2" applyFont="1" applyAlignment="1">
      <alignment vertical="top"/>
    </xf>
    <xf numFmtId="43" fontId="18" fillId="0" borderId="0" xfId="1" applyNumberFormat="1" applyFont="1" applyAlignment="1">
      <alignment vertical="top"/>
    </xf>
    <xf numFmtId="0" fontId="18" fillId="0" borderId="0" xfId="1" applyFont="1" applyAlignment="1">
      <alignment vertical="top"/>
    </xf>
    <xf numFmtId="2" fontId="18" fillId="0" borderId="0" xfId="1" applyNumberFormat="1" applyFont="1" applyAlignment="1">
      <alignment horizontal="center" vertical="top"/>
    </xf>
    <xf numFmtId="0" fontId="20" fillId="0" borderId="0" xfId="1" applyFont="1" applyAlignment="1">
      <alignment vertical="top"/>
    </xf>
    <xf numFmtId="0" fontId="17" fillId="0" borderId="0" xfId="1" applyFont="1" applyAlignment="1">
      <alignment horizontal="center"/>
    </xf>
    <xf numFmtId="0" fontId="17" fillId="0" borderId="0" xfId="5" applyFont="1" applyAlignment="1">
      <alignment wrapText="1"/>
    </xf>
    <xf numFmtId="0" fontId="17" fillId="0" borderId="0" xfId="1" applyFont="1"/>
    <xf numFmtId="43" fontId="17" fillId="0" borderId="0" xfId="1" applyNumberFormat="1" applyFont="1"/>
    <xf numFmtId="0" fontId="21" fillId="0" borderId="0" xfId="1" applyFont="1" applyAlignment="1">
      <alignment horizontal="left"/>
    </xf>
    <xf numFmtId="2" fontId="17" fillId="0" borderId="0" xfId="1" applyNumberFormat="1" applyFont="1" applyAlignment="1">
      <alignment horizontal="center"/>
    </xf>
    <xf numFmtId="0" fontId="19" fillId="0" borderId="0" xfId="1" applyFont="1"/>
    <xf numFmtId="0" fontId="18" fillId="0" borderId="0" xfId="5" applyFont="1" applyAlignment="1">
      <alignment horizontal="center" vertical="center" wrapText="1"/>
    </xf>
    <xf numFmtId="0" fontId="18" fillId="5" borderId="0" xfId="1" applyFont="1" applyFill="1" applyAlignment="1">
      <alignment horizontal="center" vertical="top"/>
    </xf>
    <xf numFmtId="43" fontId="18" fillId="5" borderId="0" xfId="2" applyFont="1" applyFill="1" applyAlignment="1">
      <alignment vertical="top"/>
    </xf>
    <xf numFmtId="43" fontId="18" fillId="5" borderId="0" xfId="1" applyNumberFormat="1" applyFont="1" applyFill="1" applyAlignment="1">
      <alignment vertical="top"/>
    </xf>
    <xf numFmtId="0" fontId="18" fillId="5" borderId="0" xfId="1" applyFont="1" applyFill="1" applyAlignment="1">
      <alignment vertical="top"/>
    </xf>
    <xf numFmtId="2" fontId="18" fillId="5" borderId="0" xfId="1" applyNumberFormat="1" applyFont="1" applyFill="1" applyAlignment="1">
      <alignment horizontal="center" vertical="top"/>
    </xf>
    <xf numFmtId="0" fontId="20" fillId="5" borderId="0" xfId="1" applyFont="1" applyFill="1" applyAlignment="1">
      <alignment vertical="top"/>
    </xf>
    <xf numFmtId="43" fontId="18" fillId="0" borderId="0" xfId="2" applyFont="1" applyFill="1" applyAlignment="1">
      <alignment vertical="top"/>
    </xf>
    <xf numFmtId="0" fontId="18" fillId="0" borderId="0" xfId="1" applyFont="1" applyAlignment="1">
      <alignment horizontal="center" wrapText="1"/>
    </xf>
    <xf numFmtId="43" fontId="18" fillId="0" borderId="0" xfId="1" applyNumberFormat="1" applyFont="1"/>
    <xf numFmtId="0" fontId="18" fillId="0" borderId="0" xfId="1" applyFont="1"/>
    <xf numFmtId="0" fontId="8" fillId="0" borderId="0" xfId="1" applyFont="1" applyAlignment="1">
      <alignment horizontal="center"/>
    </xf>
    <xf numFmtId="0" fontId="23" fillId="0" borderId="0" xfId="1" applyFont="1"/>
    <xf numFmtId="0" fontId="4" fillId="0" borderId="0" xfId="1" applyFont="1" applyAlignment="1">
      <alignment wrapText="1"/>
    </xf>
    <xf numFmtId="43" fontId="4" fillId="0" borderId="0" xfId="2" applyFont="1" applyAlignment="1">
      <alignment vertical="top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24" fillId="0" borderId="0" xfId="1" applyFont="1"/>
    <xf numFmtId="0" fontId="25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2" fontId="26" fillId="0" borderId="0" xfId="6" applyNumberFormat="1" applyFont="1" applyAlignment="1">
      <alignment horizontal="center"/>
    </xf>
    <xf numFmtId="0" fontId="24" fillId="0" borderId="0" xfId="6" applyFont="1"/>
    <xf numFmtId="2" fontId="22" fillId="0" borderId="0" xfId="6" applyNumberFormat="1" applyFont="1" applyAlignment="1">
      <alignment horizontal="center"/>
    </xf>
    <xf numFmtId="0" fontId="22" fillId="0" borderId="8" xfId="6" applyFont="1" applyBorder="1" applyAlignment="1">
      <alignment horizontal="left"/>
    </xf>
    <xf numFmtId="2" fontId="22" fillId="0" borderId="8" xfId="6" applyNumberFormat="1" applyFont="1" applyBorder="1" applyAlignment="1">
      <alignment horizontal="center" vertical="top"/>
    </xf>
    <xf numFmtId="2" fontId="22" fillId="0" borderId="0" xfId="6" applyNumberFormat="1" applyFont="1" applyAlignment="1">
      <alignment horizontal="center" vertical="top"/>
    </xf>
    <xf numFmtId="1" fontId="22" fillId="0" borderId="8" xfId="2" applyNumberFormat="1" applyFont="1" applyBorder="1" applyAlignment="1">
      <alignment horizontal="center" vertical="top"/>
    </xf>
    <xf numFmtId="0" fontId="24" fillId="0" borderId="0" xfId="6" applyFont="1" applyAlignment="1">
      <alignment vertical="top"/>
    </xf>
    <xf numFmtId="0" fontId="22" fillId="0" borderId="8" xfId="6" applyFont="1" applyBorder="1" applyAlignment="1">
      <alignment horizontal="left" vertical="top" wrapText="1"/>
    </xf>
    <xf numFmtId="0" fontId="26" fillId="7" borderId="8" xfId="6" applyFont="1" applyFill="1" applyBorder="1" applyAlignment="1">
      <alignment horizontal="center" vertical="center"/>
    </xf>
    <xf numFmtId="1" fontId="26" fillId="7" borderId="8" xfId="2" applyNumberFormat="1" applyFont="1" applyFill="1" applyBorder="1" applyAlignment="1">
      <alignment horizontal="center" vertical="center"/>
    </xf>
    <xf numFmtId="2" fontId="26" fillId="7" borderId="8" xfId="6" applyNumberFormat="1" applyFont="1" applyFill="1" applyBorder="1" applyAlignment="1">
      <alignment horizontal="center" vertical="center"/>
    </xf>
    <xf numFmtId="0" fontId="26" fillId="0" borderId="0" xfId="6" applyFont="1" applyAlignment="1">
      <alignment horizontal="center"/>
    </xf>
    <xf numFmtId="43" fontId="26" fillId="0" borderId="0" xfId="2" applyFont="1" applyFill="1"/>
    <xf numFmtId="2" fontId="26" fillId="0" borderId="0" xfId="6" applyNumberFormat="1" applyFont="1"/>
    <xf numFmtId="0" fontId="17" fillId="0" borderId="0" xfId="6" applyFont="1"/>
    <xf numFmtId="0" fontId="24" fillId="0" borderId="0" xfId="6" applyFont="1" applyAlignment="1">
      <alignment horizontal="center"/>
    </xf>
    <xf numFmtId="0" fontId="28" fillId="0" borderId="8" xfId="1" applyFont="1" applyBorder="1" applyAlignment="1">
      <alignment horizontal="center" vertical="top" wrapText="1"/>
    </xf>
    <xf numFmtId="43" fontId="28" fillId="3" borderId="8" xfId="1" applyNumberFormat="1" applyFont="1" applyFill="1" applyBorder="1" applyAlignment="1">
      <alignment horizontal="center" vertical="top"/>
    </xf>
    <xf numFmtId="0" fontId="28" fillId="3" borderId="8" xfId="1" applyFont="1" applyFill="1" applyBorder="1" applyAlignment="1">
      <alignment vertical="top"/>
    </xf>
    <xf numFmtId="0" fontId="28" fillId="0" borderId="2" xfId="1" applyFont="1" applyBorder="1" applyAlignment="1">
      <alignment horizontal="center" vertical="top" wrapText="1"/>
    </xf>
    <xf numFmtId="0" fontId="22" fillId="0" borderId="8" xfId="6" applyFont="1" applyBorder="1" applyAlignment="1">
      <alignment horizontal="left" wrapText="1"/>
    </xf>
    <xf numFmtId="0" fontId="30" fillId="0" borderId="0" xfId="0" applyFont="1" applyAlignment="1">
      <alignment horizontal="left" vertical="top"/>
    </xf>
    <xf numFmtId="0" fontId="30" fillId="0" borderId="8" xfId="0" applyFont="1" applyBorder="1" applyAlignment="1">
      <alignment horizontal="center" vertical="top"/>
    </xf>
    <xf numFmtId="0" fontId="31" fillId="10" borderId="8" xfId="0" applyFont="1" applyFill="1" applyBorder="1" applyAlignment="1">
      <alignment horizontal="left" vertical="top" wrapText="1"/>
    </xf>
    <xf numFmtId="0" fontId="30" fillId="10" borderId="8" xfId="0" applyFont="1" applyFill="1" applyBorder="1" applyAlignment="1">
      <alignment horizontal="left" vertical="top"/>
    </xf>
    <xf numFmtId="0" fontId="32" fillId="10" borderId="8" xfId="0" applyFont="1" applyFill="1" applyBorder="1" applyAlignment="1">
      <alignment horizontal="center" vertical="top" wrapText="1"/>
    </xf>
    <xf numFmtId="0" fontId="31" fillId="10" borderId="8" xfId="0" applyFont="1" applyFill="1" applyBorder="1" applyAlignment="1">
      <alignment horizontal="center" vertical="top" wrapText="1"/>
    </xf>
    <xf numFmtId="0" fontId="30" fillId="0" borderId="8" xfId="5" applyFont="1" applyBorder="1" applyAlignment="1">
      <alignment horizontal="left" vertical="top" wrapText="1"/>
    </xf>
    <xf numFmtId="0" fontId="30" fillId="0" borderId="8" xfId="5" applyFont="1" applyBorder="1" applyAlignment="1">
      <alignment horizontal="center" vertical="top" wrapText="1"/>
    </xf>
    <xf numFmtId="0" fontId="32" fillId="9" borderId="8" xfId="0" applyFont="1" applyFill="1" applyBorder="1" applyAlignment="1">
      <alignment horizontal="center" vertical="top"/>
    </xf>
    <xf numFmtId="0" fontId="30" fillId="0" borderId="2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/>
    </xf>
    <xf numFmtId="0" fontId="32" fillId="10" borderId="8" xfId="0" applyFont="1" applyFill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43" fontId="30" fillId="0" borderId="0" xfId="0" applyNumberFormat="1" applyFont="1" applyAlignment="1">
      <alignment horizontal="center" vertical="top"/>
    </xf>
    <xf numFmtId="0" fontId="32" fillId="9" borderId="2" xfId="0" applyFont="1" applyFill="1" applyBorder="1" applyAlignment="1">
      <alignment horizontal="center" vertical="top"/>
    </xf>
    <xf numFmtId="0" fontId="34" fillId="0" borderId="0" xfId="10" applyFont="1" applyAlignment="1">
      <alignment horizontal="center"/>
    </xf>
    <xf numFmtId="0" fontId="35" fillId="0" borderId="0" xfId="10" applyFont="1" applyAlignment="1">
      <alignment horizontal="left"/>
    </xf>
    <xf numFmtId="0" fontId="35" fillId="0" borderId="0" xfId="10" applyFont="1"/>
    <xf numFmtId="0" fontId="35" fillId="11" borderId="8" xfId="10" applyFont="1" applyFill="1" applyBorder="1" applyAlignment="1">
      <alignment horizontal="left" vertical="top" wrapText="1"/>
    </xf>
    <xf numFmtId="0" fontId="35" fillId="11" borderId="12" xfId="10" applyFont="1" applyFill="1" applyBorder="1" applyAlignment="1">
      <alignment horizontal="left" vertical="top" wrapText="1"/>
    </xf>
    <xf numFmtId="0" fontId="35" fillId="11" borderId="7" xfId="10" applyFont="1" applyFill="1" applyBorder="1" applyAlignment="1">
      <alignment horizontal="left" vertical="top" wrapText="1"/>
    </xf>
    <xf numFmtId="0" fontId="35" fillId="11" borderId="2" xfId="10" applyFont="1" applyFill="1" applyBorder="1" applyAlignment="1">
      <alignment horizontal="left" vertical="top" wrapText="1"/>
    </xf>
    <xf numFmtId="0" fontId="35" fillId="0" borderId="0" xfId="10" applyFont="1" applyAlignment="1">
      <alignment horizontal="center"/>
    </xf>
    <xf numFmtId="0" fontId="44" fillId="0" borderId="0" xfId="10" applyFont="1" applyAlignment="1">
      <alignment horizontal="center"/>
    </xf>
    <xf numFmtId="0" fontId="35" fillId="0" borderId="7" xfId="10" applyFont="1" applyBorder="1" applyAlignment="1">
      <alignment vertical="top" wrapText="1"/>
    </xf>
    <xf numFmtId="0" fontId="32" fillId="8" borderId="8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top" wrapText="1"/>
    </xf>
    <xf numFmtId="0" fontId="45" fillId="0" borderId="0" xfId="1" applyFont="1" applyAlignment="1">
      <alignment vertical="center"/>
    </xf>
    <xf numFmtId="0" fontId="45" fillId="0" borderId="0" xfId="1" applyFont="1"/>
    <xf numFmtId="0" fontId="45" fillId="0" borderId="0" xfId="1" applyFont="1" applyAlignment="1">
      <alignment horizontal="center" vertical="top" wrapText="1"/>
    </xf>
    <xf numFmtId="0" fontId="13" fillId="14" borderId="8" xfId="1" applyFont="1" applyFill="1" applyBorder="1" applyAlignment="1">
      <alignment horizontal="center" vertical="center" wrapText="1"/>
    </xf>
    <xf numFmtId="0" fontId="13" fillId="14" borderId="8" xfId="11" applyFont="1" applyFill="1" applyBorder="1" applyAlignment="1">
      <alignment horizontal="center" vertical="center" wrapText="1"/>
    </xf>
    <xf numFmtId="0" fontId="45" fillId="0" borderId="8" xfId="1" applyFont="1" applyBorder="1" applyAlignment="1">
      <alignment horizontal="left" vertical="top" wrapText="1"/>
    </xf>
    <xf numFmtId="0" fontId="10" fillId="0" borderId="0" xfId="1" applyFont="1"/>
    <xf numFmtId="0" fontId="10" fillId="0" borderId="8" xfId="1" applyFont="1" applyBorder="1" applyAlignment="1">
      <alignment horizontal="center" vertical="top" wrapText="1"/>
    </xf>
    <xf numFmtId="2" fontId="10" fillId="0" borderId="0" xfId="1" applyNumberFormat="1" applyFont="1"/>
    <xf numFmtId="0" fontId="45" fillId="0" borderId="8" xfId="1" applyFont="1" applyBorder="1" applyAlignment="1">
      <alignment vertical="top" wrapText="1"/>
    </xf>
    <xf numFmtId="0" fontId="45" fillId="0" borderId="8" xfId="11" applyFont="1" applyBorder="1" applyAlignment="1">
      <alignment horizontal="center" vertical="top" wrapText="1"/>
    </xf>
    <xf numFmtId="2" fontId="45" fillId="0" borderId="8" xfId="11" applyNumberFormat="1" applyFont="1" applyBorder="1" applyAlignment="1">
      <alignment horizontal="center" vertical="top" wrapText="1"/>
    </xf>
    <xf numFmtId="0" fontId="13" fillId="5" borderId="8" xfId="1" applyFont="1" applyFill="1" applyBorder="1" applyAlignment="1">
      <alignment horizontal="center" vertical="center" wrapText="1"/>
    </xf>
    <xf numFmtId="0" fontId="10" fillId="5" borderId="8" xfId="11" applyFont="1" applyFill="1" applyBorder="1" applyAlignment="1">
      <alignment horizontal="center" vertical="center" wrapText="1"/>
    </xf>
    <xf numFmtId="2" fontId="10" fillId="5" borderId="8" xfId="11" applyNumberFormat="1" applyFont="1" applyFill="1" applyBorder="1" applyAlignment="1">
      <alignment horizontal="center" vertical="center" wrapText="1"/>
    </xf>
    <xf numFmtId="0" fontId="13" fillId="5" borderId="8" xfId="1" applyFont="1" applyFill="1" applyBorder="1" applyAlignment="1">
      <alignment horizontal="center" vertical="center"/>
    </xf>
    <xf numFmtId="2" fontId="13" fillId="5" borderId="8" xfId="1" applyNumberFormat="1" applyFont="1" applyFill="1" applyBorder="1" applyAlignment="1">
      <alignment horizontal="center" vertical="center"/>
    </xf>
    <xf numFmtId="0" fontId="46" fillId="0" borderId="0" xfId="1" applyFont="1" applyAlignment="1">
      <alignment vertical="top" wrapText="1"/>
    </xf>
    <xf numFmtId="0" fontId="46" fillId="0" borderId="0" xfId="1" applyFont="1"/>
    <xf numFmtId="0" fontId="47" fillId="0" borderId="0" xfId="0" applyFont="1" applyAlignment="1">
      <alignment horizontal="center" vertical="top"/>
    </xf>
    <xf numFmtId="0" fontId="48" fillId="0" borderId="0" xfId="0" applyFont="1" applyAlignment="1">
      <alignment horizontal="left" vertical="top"/>
    </xf>
    <xf numFmtId="0" fontId="47" fillId="8" borderId="8" xfId="0" applyFont="1" applyFill="1" applyBorder="1" applyAlignment="1">
      <alignment horizontal="center" vertical="center" wrapText="1"/>
    </xf>
    <xf numFmtId="0" fontId="48" fillId="10" borderId="8" xfId="0" applyFont="1" applyFill="1" applyBorder="1" applyAlignment="1">
      <alignment horizontal="left" vertical="top"/>
    </xf>
    <xf numFmtId="0" fontId="47" fillId="10" borderId="8" xfId="0" applyFont="1" applyFill="1" applyBorder="1" applyAlignment="1">
      <alignment horizontal="left" vertical="top" wrapText="1"/>
    </xf>
    <xf numFmtId="0" fontId="47" fillId="10" borderId="8" xfId="0" applyFont="1" applyFill="1" applyBorder="1" applyAlignment="1">
      <alignment horizontal="center" vertical="top" wrapText="1"/>
    </xf>
    <xf numFmtId="0" fontId="49" fillId="10" borderId="8" xfId="0" applyFont="1" applyFill="1" applyBorder="1" applyAlignment="1">
      <alignment horizontal="center" vertical="top" wrapText="1"/>
    </xf>
    <xf numFmtId="0" fontId="48" fillId="0" borderId="8" xfId="5" applyFont="1" applyBorder="1" applyAlignment="1">
      <alignment horizontal="left" vertical="top" wrapText="1"/>
    </xf>
    <xf numFmtId="0" fontId="48" fillId="0" borderId="8" xfId="5" applyFont="1" applyBorder="1" applyAlignment="1">
      <alignment horizontal="center" vertical="top" wrapText="1"/>
    </xf>
    <xf numFmtId="0" fontId="48" fillId="0" borderId="8" xfId="0" applyFont="1" applyBorder="1" applyAlignment="1">
      <alignment horizontal="center" vertical="top"/>
    </xf>
    <xf numFmtId="0" fontId="48" fillId="0" borderId="8" xfId="0" applyFont="1" applyBorder="1" applyAlignment="1">
      <alignment horizontal="center" vertical="top" wrapText="1"/>
    </xf>
    <xf numFmtId="0" fontId="47" fillId="10" borderId="8" xfId="0" applyFont="1" applyFill="1" applyBorder="1" applyAlignment="1">
      <alignment horizontal="center" vertical="top"/>
    </xf>
    <xf numFmtId="0" fontId="49" fillId="10" borderId="8" xfId="0" applyFont="1" applyFill="1" applyBorder="1" applyAlignment="1">
      <alignment horizontal="center" vertical="top"/>
    </xf>
    <xf numFmtId="0" fontId="49" fillId="0" borderId="0" xfId="0" applyFont="1" applyAlignment="1">
      <alignment horizontal="center" vertical="top"/>
    </xf>
    <xf numFmtId="43" fontId="48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48" fillId="0" borderId="8" xfId="0" applyFont="1" applyBorder="1" applyAlignment="1">
      <alignment horizontal="left" vertical="top" wrapText="1"/>
    </xf>
    <xf numFmtId="0" fontId="50" fillId="0" borderId="8" xfId="0" applyFont="1" applyBorder="1" applyAlignment="1">
      <alignment horizontal="left" vertical="top" wrapText="1"/>
    </xf>
    <xf numFmtId="0" fontId="51" fillId="0" borderId="8" xfId="0" applyFont="1" applyBorder="1" applyAlignment="1">
      <alignment horizontal="left" vertical="top" wrapText="1"/>
    </xf>
    <xf numFmtId="0" fontId="56" fillId="0" borderId="2" xfId="0" applyFont="1" applyBorder="1" applyAlignment="1">
      <alignment horizontal="left" vertical="top" wrapText="1"/>
    </xf>
    <xf numFmtId="0" fontId="56" fillId="0" borderId="8" xfId="0" applyFont="1" applyBorder="1" applyAlignment="1">
      <alignment horizontal="left" vertical="top" wrapText="1"/>
    </xf>
    <xf numFmtId="0" fontId="48" fillId="0" borderId="8" xfId="12" applyFont="1" applyFill="1" applyBorder="1" applyAlignment="1">
      <alignment horizontal="left" vertical="top" wrapText="1"/>
    </xf>
    <xf numFmtId="0" fontId="53" fillId="0" borderId="8" xfId="0" applyFont="1" applyBorder="1" applyAlignment="1">
      <alignment horizontal="center" vertical="top" wrapText="1"/>
    </xf>
    <xf numFmtId="2" fontId="53" fillId="0" borderId="8" xfId="0" applyNumberFormat="1" applyFont="1" applyBorder="1" applyAlignment="1">
      <alignment horizontal="center" vertical="top" wrapText="1"/>
    </xf>
    <xf numFmtId="0" fontId="55" fillId="0" borderId="8" xfId="12" applyFont="1" applyFill="1" applyBorder="1" applyAlignment="1">
      <alignment horizontal="left" vertical="top" wrapText="1"/>
    </xf>
    <xf numFmtId="0" fontId="54" fillId="0" borderId="8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center" vertical="top" wrapText="1"/>
    </xf>
    <xf numFmtId="2" fontId="48" fillId="0" borderId="8" xfId="0" applyNumberFormat="1" applyFont="1" applyBorder="1" applyAlignment="1">
      <alignment horizontal="center" vertical="top"/>
    </xf>
    <xf numFmtId="0" fontId="22" fillId="0" borderId="8" xfId="12" applyFont="1" applyFill="1" applyBorder="1" applyAlignment="1">
      <alignment horizontal="left" vertical="top" wrapText="1"/>
    </xf>
    <xf numFmtId="0" fontId="48" fillId="5" borderId="8" xfId="0" applyFont="1" applyFill="1" applyBorder="1" applyAlignment="1">
      <alignment horizontal="center" vertical="top"/>
    </xf>
    <xf numFmtId="2" fontId="47" fillId="5" borderId="8" xfId="0" applyNumberFormat="1" applyFont="1" applyFill="1" applyBorder="1" applyAlignment="1">
      <alignment horizontal="center" vertical="top"/>
    </xf>
    <xf numFmtId="0" fontId="47" fillId="5" borderId="8" xfId="0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 vertical="top" wrapText="1"/>
    </xf>
    <xf numFmtId="0" fontId="3" fillId="3" borderId="11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11" xfId="1" applyFont="1" applyFill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43" fontId="3" fillId="2" borderId="5" xfId="2" applyFont="1" applyFill="1" applyBorder="1" applyAlignment="1">
      <alignment horizontal="center" vertical="center"/>
    </xf>
    <xf numFmtId="43" fontId="3" fillId="2" borderId="6" xfId="2" applyFont="1" applyFill="1" applyBorder="1" applyAlignment="1">
      <alignment horizontal="center" vertical="center"/>
    </xf>
    <xf numFmtId="43" fontId="3" fillId="2" borderId="9" xfId="2" applyFont="1" applyFill="1" applyBorder="1" applyAlignment="1">
      <alignment horizontal="center" vertical="center"/>
    </xf>
    <xf numFmtId="43" fontId="3" fillId="2" borderId="10" xfId="2" applyFont="1" applyFill="1" applyBorder="1" applyAlignment="1">
      <alignment horizontal="center" vertical="center"/>
    </xf>
    <xf numFmtId="43" fontId="3" fillId="2" borderId="2" xfId="2" applyFont="1" applyFill="1" applyBorder="1" applyAlignment="1">
      <alignment horizontal="center" vertical="center"/>
    </xf>
    <xf numFmtId="43" fontId="3" fillId="2" borderId="7" xfId="2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 wrapText="1"/>
    </xf>
    <xf numFmtId="2" fontId="3" fillId="2" borderId="7" xfId="1" applyNumberFormat="1" applyFont="1" applyFill="1" applyBorder="1" applyAlignment="1">
      <alignment horizontal="center" vertical="center" wrapText="1"/>
    </xf>
    <xf numFmtId="0" fontId="8" fillId="0" borderId="0" xfId="5" applyFont="1" applyAlignment="1">
      <alignment horizontal="left" vertical="top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left" vertical="top" wrapText="1"/>
    </xf>
    <xf numFmtId="0" fontId="18" fillId="0" borderId="0" xfId="5" applyFont="1" applyAlignment="1">
      <alignment horizontal="left" vertical="top" wrapText="1"/>
    </xf>
    <xf numFmtId="0" fontId="18" fillId="5" borderId="0" xfId="5" applyFont="1" applyFill="1" applyAlignment="1">
      <alignment horizontal="left" vertical="top" wrapText="1"/>
    </xf>
    <xf numFmtId="0" fontId="9" fillId="6" borderId="8" xfId="3" applyFont="1" applyFill="1" applyBorder="1" applyAlignment="1">
      <alignment horizontal="center" vertical="top" wrapText="1"/>
    </xf>
    <xf numFmtId="0" fontId="16" fillId="0" borderId="0" xfId="4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31" fillId="8" borderId="3" xfId="0" applyFont="1" applyFill="1" applyBorder="1" applyAlignment="1">
      <alignment horizontal="center" vertical="center" wrapText="1"/>
    </xf>
    <xf numFmtId="0" fontId="31" fillId="8" borderId="4" xfId="0" applyFont="1" applyFill="1" applyBorder="1" applyAlignment="1">
      <alignment horizontal="center" vertical="center" wrapText="1"/>
    </xf>
    <xf numFmtId="0" fontId="31" fillId="8" borderId="2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31" fillId="8" borderId="8" xfId="0" applyFont="1" applyFill="1" applyBorder="1" applyAlignment="1">
      <alignment horizontal="center" vertical="center" wrapText="1"/>
    </xf>
    <xf numFmtId="0" fontId="38" fillId="11" borderId="9" xfId="10" applyFont="1" applyFill="1" applyBorder="1" applyAlignment="1">
      <alignment horizontal="left" vertical="top" wrapText="1"/>
    </xf>
    <xf numFmtId="0" fontId="38" fillId="11" borderId="1" xfId="10" applyFont="1" applyFill="1" applyBorder="1" applyAlignment="1">
      <alignment horizontal="left" vertical="top" wrapText="1"/>
    </xf>
    <xf numFmtId="0" fontId="38" fillId="11" borderId="10" xfId="10" applyFont="1" applyFill="1" applyBorder="1" applyAlignment="1">
      <alignment horizontal="left" vertical="top" wrapText="1"/>
    </xf>
    <xf numFmtId="0" fontId="35" fillId="13" borderId="3" xfId="10" applyFont="1" applyFill="1" applyBorder="1" applyAlignment="1">
      <alignment horizontal="left" vertical="top"/>
    </xf>
    <xf numFmtId="0" fontId="35" fillId="13" borderId="11" xfId="10" applyFont="1" applyFill="1" applyBorder="1" applyAlignment="1">
      <alignment horizontal="left" vertical="top"/>
    </xf>
    <xf numFmtId="0" fontId="35" fillId="13" borderId="4" xfId="10" applyFont="1" applyFill="1" applyBorder="1" applyAlignment="1">
      <alignment horizontal="left" vertical="top"/>
    </xf>
    <xf numFmtId="0" fontId="35" fillId="11" borderId="2" xfId="10" applyFont="1" applyFill="1" applyBorder="1" applyAlignment="1">
      <alignment horizontal="left" vertical="top" wrapText="1"/>
    </xf>
    <xf numFmtId="0" fontId="35" fillId="11" borderId="7" xfId="10" applyFont="1" applyFill="1" applyBorder="1" applyAlignment="1">
      <alignment horizontal="left" vertical="top" wrapText="1"/>
    </xf>
    <xf numFmtId="0" fontId="41" fillId="11" borderId="5" xfId="10" applyFont="1" applyFill="1" applyBorder="1" applyAlignment="1">
      <alignment horizontal="left" vertical="top" wrapText="1"/>
    </xf>
    <xf numFmtId="0" fontId="41" fillId="11" borderId="13" xfId="10" applyFont="1" applyFill="1" applyBorder="1" applyAlignment="1">
      <alignment horizontal="left" vertical="top" wrapText="1"/>
    </xf>
    <xf numFmtId="0" fontId="41" fillId="11" borderId="6" xfId="10" applyFont="1" applyFill="1" applyBorder="1" applyAlignment="1">
      <alignment horizontal="left" vertical="top" wrapText="1"/>
    </xf>
    <xf numFmtId="0" fontId="41" fillId="11" borderId="9" xfId="10" applyFont="1" applyFill="1" applyBorder="1" applyAlignment="1">
      <alignment horizontal="left" vertical="top" wrapText="1"/>
    </xf>
    <xf numFmtId="0" fontId="41" fillId="11" borderId="1" xfId="10" applyFont="1" applyFill="1" applyBorder="1" applyAlignment="1">
      <alignment horizontal="left" vertical="top" wrapText="1"/>
    </xf>
    <xf numFmtId="0" fontId="41" fillId="11" borderId="10" xfId="10" applyFont="1" applyFill="1" applyBorder="1" applyAlignment="1">
      <alignment horizontal="left" vertical="top" wrapText="1"/>
    </xf>
    <xf numFmtId="0" fontId="35" fillId="13" borderId="5" xfId="10" applyFont="1" applyFill="1" applyBorder="1" applyAlignment="1">
      <alignment horizontal="left" vertical="top"/>
    </xf>
    <xf numFmtId="0" fontId="38" fillId="11" borderId="5" xfId="10" applyFont="1" applyFill="1" applyBorder="1" applyAlignment="1">
      <alignment horizontal="left" vertical="top" wrapText="1"/>
    </xf>
    <xf numFmtId="0" fontId="38" fillId="11" borderId="13" xfId="10" applyFont="1" applyFill="1" applyBorder="1" applyAlignment="1">
      <alignment horizontal="left" vertical="top" wrapText="1"/>
    </xf>
    <xf numFmtId="0" fontId="38" fillId="11" borderId="6" xfId="10" applyFont="1" applyFill="1" applyBorder="1" applyAlignment="1">
      <alignment horizontal="left" vertical="top" wrapText="1"/>
    </xf>
    <xf numFmtId="0" fontId="35" fillId="11" borderId="9" xfId="10" applyFont="1" applyFill="1" applyBorder="1" applyAlignment="1">
      <alignment horizontal="left" vertical="top" wrapText="1"/>
    </xf>
    <xf numFmtId="0" fontId="35" fillId="11" borderId="1" xfId="10" applyFont="1" applyFill="1" applyBorder="1" applyAlignment="1">
      <alignment horizontal="left" vertical="top" wrapText="1"/>
    </xf>
    <xf numFmtId="0" fontId="35" fillId="11" borderId="10" xfId="10" applyFont="1" applyFill="1" applyBorder="1" applyAlignment="1">
      <alignment horizontal="left" vertical="top" wrapText="1"/>
    </xf>
    <xf numFmtId="0" fontId="41" fillId="11" borderId="14" xfId="10" applyFont="1" applyFill="1" applyBorder="1" applyAlignment="1">
      <alignment horizontal="left" vertical="top" wrapText="1"/>
    </xf>
    <xf numFmtId="0" fontId="41" fillId="11" borderId="0" xfId="10" applyFont="1" applyFill="1" applyAlignment="1">
      <alignment horizontal="left" vertical="top" wrapText="1"/>
    </xf>
    <xf numFmtId="0" fontId="41" fillId="11" borderId="15" xfId="10" applyFont="1" applyFill="1" applyBorder="1" applyAlignment="1">
      <alignment horizontal="left" vertical="top" wrapText="1"/>
    </xf>
    <xf numFmtId="0" fontId="35" fillId="11" borderId="5" xfId="10" applyFont="1" applyFill="1" applyBorder="1" applyAlignment="1">
      <alignment horizontal="left" vertical="top" wrapText="1"/>
    </xf>
    <xf numFmtId="0" fontId="35" fillId="11" borderId="13" xfId="10" applyFont="1" applyFill="1" applyBorder="1" applyAlignment="1">
      <alignment horizontal="left" vertical="top" wrapText="1"/>
    </xf>
    <xf numFmtId="0" fontId="35" fillId="11" borderId="6" xfId="10" applyFont="1" applyFill="1" applyBorder="1" applyAlignment="1">
      <alignment horizontal="left" vertical="top" wrapText="1"/>
    </xf>
    <xf numFmtId="0" fontId="38" fillId="11" borderId="14" xfId="10" applyFont="1" applyFill="1" applyBorder="1" applyAlignment="1">
      <alignment horizontal="left" vertical="top" wrapText="1"/>
    </xf>
    <xf numFmtId="0" fontId="38" fillId="11" borderId="0" xfId="10" applyFont="1" applyFill="1" applyAlignment="1">
      <alignment horizontal="left" vertical="top" wrapText="1"/>
    </xf>
    <xf numFmtId="0" fontId="38" fillId="11" borderId="15" xfId="10" applyFont="1" applyFill="1" applyBorder="1" applyAlignment="1">
      <alignment horizontal="left" vertical="top" wrapText="1"/>
    </xf>
    <xf numFmtId="0" fontId="35" fillId="11" borderId="3" xfId="10" applyFont="1" applyFill="1" applyBorder="1" applyAlignment="1">
      <alignment horizontal="left" vertical="top" wrapText="1"/>
    </xf>
    <xf numFmtId="0" fontId="35" fillId="11" borderId="11" xfId="10" applyFont="1" applyFill="1" applyBorder="1" applyAlignment="1">
      <alignment horizontal="left" vertical="top" wrapText="1"/>
    </xf>
    <xf numFmtId="0" fontId="35" fillId="11" borderId="4" xfId="10" applyFont="1" applyFill="1" applyBorder="1" applyAlignment="1">
      <alignment horizontal="left" vertical="top" wrapText="1"/>
    </xf>
    <xf numFmtId="0" fontId="34" fillId="0" borderId="0" xfId="10" applyFont="1" applyAlignment="1">
      <alignment horizontal="left"/>
    </xf>
    <xf numFmtId="0" fontId="34" fillId="12" borderId="8" xfId="10" applyFont="1" applyFill="1" applyBorder="1" applyAlignment="1">
      <alignment horizontal="center" vertical="center" wrapText="1"/>
    </xf>
    <xf numFmtId="0" fontId="34" fillId="12" borderId="8" xfId="10" applyFont="1" applyFill="1" applyBorder="1" applyAlignment="1">
      <alignment horizontal="center" vertical="center"/>
    </xf>
    <xf numFmtId="0" fontId="34" fillId="12" borderId="5" xfId="10" applyFont="1" applyFill="1" applyBorder="1" applyAlignment="1">
      <alignment horizontal="center" vertical="center"/>
    </xf>
    <xf numFmtId="0" fontId="34" fillId="12" borderId="13" xfId="10" applyFont="1" applyFill="1" applyBorder="1" applyAlignment="1">
      <alignment horizontal="center" vertical="center"/>
    </xf>
    <xf numFmtId="0" fontId="34" fillId="12" borderId="6" xfId="10" applyFont="1" applyFill="1" applyBorder="1" applyAlignment="1">
      <alignment horizontal="center" vertical="center"/>
    </xf>
    <xf numFmtId="0" fontId="34" fillId="12" borderId="9" xfId="10" applyFont="1" applyFill="1" applyBorder="1" applyAlignment="1">
      <alignment horizontal="center" vertical="center"/>
    </xf>
    <xf numFmtId="0" fontId="34" fillId="12" borderId="1" xfId="10" applyFont="1" applyFill="1" applyBorder="1" applyAlignment="1">
      <alignment horizontal="center" vertical="center"/>
    </xf>
    <xf numFmtId="0" fontId="34" fillId="12" borderId="10" xfId="10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/>
    </xf>
    <xf numFmtId="0" fontId="13" fillId="5" borderId="11" xfId="1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top"/>
    </xf>
    <xf numFmtId="0" fontId="47" fillId="0" borderId="1" xfId="0" applyFont="1" applyBorder="1" applyAlignment="1">
      <alignment horizontal="center" vertical="top"/>
    </xf>
    <xf numFmtId="0" fontId="47" fillId="8" borderId="8" xfId="0" applyFont="1" applyFill="1" applyBorder="1" applyAlignment="1">
      <alignment horizontal="center" vertical="center" wrapText="1"/>
    </xf>
    <xf numFmtId="0" fontId="47" fillId="8" borderId="2" xfId="0" applyFont="1" applyFill="1" applyBorder="1" applyAlignment="1">
      <alignment horizontal="center" vertical="center" wrapText="1"/>
    </xf>
    <xf numFmtId="0" fontId="47" fillId="8" borderId="7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47" fillId="8" borderId="13" xfId="0" applyFont="1" applyFill="1" applyBorder="1" applyAlignment="1">
      <alignment horizontal="center" vertical="center" wrapText="1"/>
    </xf>
    <xf numFmtId="0" fontId="47" fillId="8" borderId="6" xfId="0" applyFont="1" applyFill="1" applyBorder="1" applyAlignment="1">
      <alignment horizontal="center" vertical="center" wrapText="1"/>
    </xf>
    <xf numFmtId="0" fontId="46" fillId="5" borderId="3" xfId="1" applyFont="1" applyFill="1" applyBorder="1" applyAlignment="1">
      <alignment horizontal="center" vertical="center"/>
    </xf>
    <xf numFmtId="0" fontId="46" fillId="5" borderId="11" xfId="1" applyFont="1" applyFill="1" applyBorder="1" applyAlignment="1">
      <alignment horizontal="center" vertical="center"/>
    </xf>
    <xf numFmtId="0" fontId="46" fillId="5" borderId="4" xfId="1" applyFont="1" applyFill="1" applyBorder="1" applyAlignment="1">
      <alignment horizontal="center" vertical="center"/>
    </xf>
    <xf numFmtId="0" fontId="45" fillId="5" borderId="2" xfId="1" applyFont="1" applyFill="1" applyBorder="1" applyAlignment="1">
      <alignment horizontal="center" vertical="center"/>
    </xf>
    <xf numFmtId="0" fontId="45" fillId="5" borderId="7" xfId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14" borderId="2" xfId="1" applyFont="1" applyFill="1" applyBorder="1" applyAlignment="1">
      <alignment horizontal="center" vertical="center" wrapText="1"/>
    </xf>
    <xf numFmtId="0" fontId="13" fillId="14" borderId="12" xfId="1" applyFont="1" applyFill="1" applyBorder="1" applyAlignment="1">
      <alignment horizontal="center" vertical="center" wrapText="1"/>
    </xf>
    <xf numFmtId="0" fontId="13" fillId="14" borderId="7" xfId="1" applyFont="1" applyFill="1" applyBorder="1" applyAlignment="1">
      <alignment horizontal="center" vertical="center" wrapText="1"/>
    </xf>
    <xf numFmtId="0" fontId="13" fillId="14" borderId="5" xfId="1" applyFont="1" applyFill="1" applyBorder="1" applyAlignment="1">
      <alignment horizontal="center" vertical="center" wrapText="1"/>
    </xf>
    <xf numFmtId="0" fontId="13" fillId="14" borderId="13" xfId="1" applyFont="1" applyFill="1" applyBorder="1" applyAlignment="1">
      <alignment horizontal="center" vertical="center" wrapText="1"/>
    </xf>
    <xf numFmtId="0" fontId="13" fillId="14" borderId="6" xfId="1" applyFont="1" applyFill="1" applyBorder="1" applyAlignment="1">
      <alignment horizontal="center" vertical="center" wrapText="1"/>
    </xf>
    <xf numFmtId="0" fontId="13" fillId="14" borderId="14" xfId="1" applyFont="1" applyFill="1" applyBorder="1" applyAlignment="1">
      <alignment horizontal="center" vertical="center" wrapText="1"/>
    </xf>
    <xf numFmtId="0" fontId="10" fillId="14" borderId="2" xfId="1" applyFont="1" applyFill="1" applyBorder="1" applyAlignment="1">
      <alignment horizontal="center" vertical="center" wrapText="1"/>
    </xf>
    <xf numFmtId="0" fontId="10" fillId="14" borderId="12" xfId="1" applyFont="1" applyFill="1" applyBorder="1" applyAlignment="1">
      <alignment horizontal="center" vertical="center" wrapText="1"/>
    </xf>
    <xf numFmtId="0" fontId="10" fillId="14" borderId="7" xfId="1" applyFont="1" applyFill="1" applyBorder="1" applyAlignment="1">
      <alignment horizontal="center" vertical="center" wrapText="1"/>
    </xf>
    <xf numFmtId="0" fontId="13" fillId="14" borderId="9" xfId="1" applyFont="1" applyFill="1" applyBorder="1" applyAlignment="1">
      <alignment horizontal="center" vertical="center" wrapText="1"/>
    </xf>
    <xf numFmtId="0" fontId="13" fillId="14" borderId="1" xfId="1" applyFont="1" applyFill="1" applyBorder="1" applyAlignment="1">
      <alignment horizontal="center" vertical="center" wrapText="1"/>
    </xf>
    <xf numFmtId="0" fontId="13" fillId="14" borderId="10" xfId="1" applyFont="1" applyFill="1" applyBorder="1" applyAlignment="1">
      <alignment horizontal="center" vertical="center" wrapText="1"/>
    </xf>
    <xf numFmtId="0" fontId="26" fillId="7" borderId="2" xfId="6" applyFont="1" applyFill="1" applyBorder="1" applyAlignment="1">
      <alignment horizontal="center" vertical="center"/>
    </xf>
    <xf numFmtId="0" fontId="26" fillId="7" borderId="12" xfId="6" applyFont="1" applyFill="1" applyBorder="1" applyAlignment="1">
      <alignment horizontal="center" vertical="center"/>
    </xf>
    <xf numFmtId="0" fontId="26" fillId="7" borderId="7" xfId="6" applyFont="1" applyFill="1" applyBorder="1" applyAlignment="1">
      <alignment horizontal="center" vertical="center"/>
    </xf>
    <xf numFmtId="2" fontId="27" fillId="7" borderId="2" xfId="6" applyNumberFormat="1" applyFont="1" applyFill="1" applyBorder="1" applyAlignment="1">
      <alignment horizontal="center" vertical="center" wrapText="1"/>
    </xf>
    <xf numFmtId="2" fontId="27" fillId="7" borderId="12" xfId="6" applyNumberFormat="1" applyFont="1" applyFill="1" applyBorder="1" applyAlignment="1">
      <alignment horizontal="center" vertical="center" wrapText="1"/>
    </xf>
    <xf numFmtId="2" fontId="27" fillId="7" borderId="7" xfId="6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25" fillId="0" borderId="1" xfId="6" applyFont="1" applyBorder="1" applyAlignment="1">
      <alignment horizontal="center" vertical="center"/>
    </xf>
    <xf numFmtId="0" fontId="26" fillId="7" borderId="2" xfId="6" applyFont="1" applyFill="1" applyBorder="1" applyAlignment="1">
      <alignment horizontal="center" vertical="center" wrapText="1"/>
    </xf>
    <xf numFmtId="0" fontId="26" fillId="7" borderId="12" xfId="6" applyFont="1" applyFill="1" applyBorder="1" applyAlignment="1">
      <alignment horizontal="center" vertical="center" wrapText="1"/>
    </xf>
    <xf numFmtId="0" fontId="26" fillId="7" borderId="7" xfId="6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</cellXfs>
  <cellStyles count="13">
    <cellStyle name="Comma 2" xfId="2" xr:uid="{E363C22B-BC90-462C-8150-8C2EFE898753}"/>
    <cellStyle name="Hyperlink" xfId="12" builtinId="8"/>
    <cellStyle name="Normal 2" xfId="1" xr:uid="{F6ED7E60-E624-42A7-A3D1-FE46B6997EB0}"/>
    <cellStyle name="Normal 3" xfId="6" xr:uid="{BC1BD6AA-1D32-4501-AD01-DA938719BB6F}"/>
    <cellStyle name="Normal 3 2" xfId="9" xr:uid="{6CB15D6B-AD8F-4B75-80EA-A508C74FD5ED}"/>
    <cellStyle name="Normal 3 2 2" xfId="3" xr:uid="{3C6EA239-4611-4818-BEFC-7165EBBD6B0F}"/>
    <cellStyle name="จุลภาค 2" xfId="8" xr:uid="{1986FF89-3BD8-4307-80A5-A040E4B91B6F}"/>
    <cellStyle name="ปกติ" xfId="0" builtinId="0"/>
    <cellStyle name="ปกติ 2" xfId="10" xr:uid="{E62D40C9-9463-416E-B417-93F00124FB4F}"/>
    <cellStyle name="ปกติ 2 2" xfId="11" xr:uid="{7C8E3C0E-6C47-4765-9F94-FBA17D6AC399}"/>
    <cellStyle name="ปกติ 3" xfId="4" xr:uid="{0737EFD9-B406-4157-A6A2-90B13F52B439}"/>
    <cellStyle name="ปกติ 4 2" xfId="5" xr:uid="{A1C9F900-7489-43A8-BE54-EC35595C3BF4}"/>
    <cellStyle name="ปกติ 4 2 2" xfId="7" xr:uid="{A2F7B8F3-D830-453C-B943-E52759095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erp.mju.ac.th/openFile.aspx?id=Nzk1MjE1&amp;method=inline" TargetMode="External"/><Relationship Id="rId7" Type="http://schemas.openxmlformats.org/officeDocument/2006/relationships/hyperlink" Target="https://erp.mju.ac.th/openFile.aspx?id=Nzk1MjQ5&amp;method=inline" TargetMode="External"/><Relationship Id="rId2" Type="http://schemas.openxmlformats.org/officeDocument/2006/relationships/hyperlink" Target="https://erp.mju.ac.th/openFile.aspx?id=Nzk1MjUw&amp;method=inline" TargetMode="External"/><Relationship Id="rId1" Type="http://schemas.openxmlformats.org/officeDocument/2006/relationships/hyperlink" Target="https://erp.mju.ac.th/openFile.aspx?id=Nzk1Mzk1&amp;method=inline" TargetMode="External"/><Relationship Id="rId6" Type="http://schemas.openxmlformats.org/officeDocument/2006/relationships/hyperlink" Target="https://erp.mju.ac.th/openFile.aspx?id=Nzk1MjMy&amp;method=inline" TargetMode="External"/><Relationship Id="rId5" Type="http://schemas.openxmlformats.org/officeDocument/2006/relationships/hyperlink" Target="https://erp.mju.ac.th/openFile.aspx?id=Nzk1MzYx&amp;method=inline" TargetMode="External"/><Relationship Id="rId4" Type="http://schemas.openxmlformats.org/officeDocument/2006/relationships/hyperlink" Target="https://erp.mju.ac.th/openFile.aspx?id=Nzk1MzU0&amp;method=inlin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D64E-B3E7-46E0-BD02-140A7E248E90}">
  <sheetPr>
    <tabColor rgb="FF00B050"/>
  </sheetPr>
  <dimension ref="A1:F23"/>
  <sheetViews>
    <sheetView zoomScaleNormal="100" workbookViewId="0">
      <selection activeCell="H10" sqref="H10"/>
    </sheetView>
  </sheetViews>
  <sheetFormatPr defaultColWidth="9.125" defaultRowHeight="24.75" x14ac:dyDescent="0.2"/>
  <cols>
    <col min="1" max="1" width="76.125" style="122" customWidth="1"/>
    <col min="2" max="2" width="10.875" style="122" customWidth="1"/>
    <col min="3" max="3" width="13" style="135" customWidth="1"/>
    <col min="4" max="4" width="11.75" style="135" customWidth="1"/>
    <col min="5" max="6" width="22.875" style="134" customWidth="1"/>
    <col min="7" max="16384" width="9.125" style="122"/>
  </cols>
  <sheetData>
    <row r="1" spans="1:6" ht="31.5" x14ac:dyDescent="0.2">
      <c r="A1" s="235" t="s">
        <v>100</v>
      </c>
      <c r="B1" s="235"/>
      <c r="C1" s="235"/>
      <c r="D1" s="235"/>
      <c r="E1" s="235"/>
      <c r="F1" s="235"/>
    </row>
    <row r="2" spans="1:6" ht="31.5" x14ac:dyDescent="0.2">
      <c r="A2" s="235" t="s">
        <v>86</v>
      </c>
      <c r="B2" s="235"/>
      <c r="C2" s="235"/>
      <c r="D2" s="235"/>
      <c r="E2" s="235"/>
      <c r="F2" s="235"/>
    </row>
    <row r="3" spans="1:6" ht="33" customHeight="1" x14ac:dyDescent="0.2">
      <c r="A3" s="236"/>
      <c r="B3" s="236"/>
      <c r="C3" s="236"/>
      <c r="D3" s="236"/>
      <c r="E3" s="236"/>
      <c r="F3" s="236"/>
    </row>
    <row r="4" spans="1:6" x14ac:dyDescent="0.2">
      <c r="A4" s="237" t="s">
        <v>10</v>
      </c>
      <c r="B4" s="237" t="s">
        <v>87</v>
      </c>
      <c r="C4" s="231" t="s">
        <v>139</v>
      </c>
      <c r="D4" s="232"/>
      <c r="E4" s="233" t="s">
        <v>143</v>
      </c>
      <c r="F4" s="233" t="s">
        <v>142</v>
      </c>
    </row>
    <row r="5" spans="1:6" ht="51" customHeight="1" x14ac:dyDescent="0.2">
      <c r="A5" s="237"/>
      <c r="B5" s="237"/>
      <c r="C5" s="148" t="s">
        <v>101</v>
      </c>
      <c r="D5" s="148" t="s">
        <v>7</v>
      </c>
      <c r="E5" s="234"/>
      <c r="F5" s="234"/>
    </row>
    <row r="6" spans="1:6" x14ac:dyDescent="0.2">
      <c r="A6" s="125" t="s">
        <v>129</v>
      </c>
      <c r="B6" s="124"/>
      <c r="C6" s="126"/>
      <c r="D6" s="126"/>
      <c r="E6" s="127"/>
      <c r="F6" s="127"/>
    </row>
    <row r="7" spans="1:6" ht="58.5" customHeight="1" x14ac:dyDescent="0.2">
      <c r="A7" s="128" t="s">
        <v>131</v>
      </c>
      <c r="B7" s="129" t="s">
        <v>88</v>
      </c>
      <c r="C7" s="130">
        <v>3</v>
      </c>
      <c r="D7" s="137"/>
      <c r="E7" s="131" t="s">
        <v>144</v>
      </c>
      <c r="F7" s="131"/>
    </row>
    <row r="8" spans="1:6" ht="42" customHeight="1" x14ac:dyDescent="0.2">
      <c r="A8" s="128" t="s">
        <v>132</v>
      </c>
      <c r="B8" s="129" t="s">
        <v>91</v>
      </c>
      <c r="C8" s="130">
        <v>3</v>
      </c>
      <c r="D8" s="130"/>
      <c r="E8" s="123" t="s">
        <v>145</v>
      </c>
      <c r="F8" s="132"/>
    </row>
    <row r="9" spans="1:6" ht="59.25" customHeight="1" x14ac:dyDescent="0.2">
      <c r="A9" s="128" t="s">
        <v>133</v>
      </c>
      <c r="B9" s="129" t="s">
        <v>88</v>
      </c>
      <c r="C9" s="130">
        <v>3</v>
      </c>
      <c r="D9" s="130"/>
      <c r="E9" s="149" t="s">
        <v>146</v>
      </c>
      <c r="F9" s="123"/>
    </row>
    <row r="10" spans="1:6" x14ac:dyDescent="0.2">
      <c r="A10" s="125" t="s">
        <v>130</v>
      </c>
      <c r="B10" s="124"/>
      <c r="C10" s="133"/>
      <c r="D10" s="133"/>
      <c r="E10" s="127"/>
      <c r="F10" s="127"/>
    </row>
    <row r="11" spans="1:6" ht="36" customHeight="1" x14ac:dyDescent="0.2">
      <c r="A11" s="128" t="s">
        <v>134</v>
      </c>
      <c r="B11" s="129" t="s">
        <v>88</v>
      </c>
      <c r="C11" s="130">
        <v>3</v>
      </c>
      <c r="D11" s="130"/>
      <c r="E11" s="123" t="s">
        <v>147</v>
      </c>
      <c r="F11" s="123"/>
    </row>
    <row r="12" spans="1:6" ht="53.25" customHeight="1" x14ac:dyDescent="0.2">
      <c r="A12" s="128" t="s">
        <v>135</v>
      </c>
      <c r="B12" s="129" t="s">
        <v>88</v>
      </c>
      <c r="C12" s="130">
        <v>3</v>
      </c>
      <c r="D12" s="130"/>
      <c r="E12" s="149" t="s">
        <v>146</v>
      </c>
      <c r="F12" s="123"/>
    </row>
    <row r="13" spans="1:6" ht="124.5" customHeight="1" x14ac:dyDescent="0.2">
      <c r="A13" s="128" t="s">
        <v>136</v>
      </c>
      <c r="B13" s="129" t="s">
        <v>88</v>
      </c>
      <c r="C13" s="130">
        <v>3</v>
      </c>
      <c r="D13" s="130"/>
      <c r="E13" s="123" t="s">
        <v>145</v>
      </c>
      <c r="F13" s="123"/>
    </row>
    <row r="14" spans="1:6" x14ac:dyDescent="0.2">
      <c r="A14" s="125" t="s">
        <v>62</v>
      </c>
      <c r="B14" s="124"/>
      <c r="C14" s="133"/>
      <c r="D14" s="133"/>
      <c r="E14" s="127"/>
      <c r="F14" s="127"/>
    </row>
    <row r="15" spans="1:6" ht="57" customHeight="1" x14ac:dyDescent="0.2">
      <c r="A15" s="128" t="s">
        <v>137</v>
      </c>
      <c r="B15" s="129" t="s">
        <v>88</v>
      </c>
      <c r="C15" s="130">
        <v>3</v>
      </c>
      <c r="D15" s="130"/>
      <c r="E15" s="149" t="s">
        <v>148</v>
      </c>
      <c r="F15" s="123"/>
    </row>
    <row r="16" spans="1:6" ht="60.75" customHeight="1" x14ac:dyDescent="0.2">
      <c r="A16" s="128" t="s">
        <v>138</v>
      </c>
      <c r="B16" s="129" t="s">
        <v>88</v>
      </c>
      <c r="C16" s="130">
        <v>3</v>
      </c>
      <c r="D16" s="130"/>
      <c r="E16" s="149" t="s">
        <v>148</v>
      </c>
      <c r="F16" s="123"/>
    </row>
    <row r="17" spans="1:6" x14ac:dyDescent="0.2">
      <c r="A17" s="125" t="s">
        <v>63</v>
      </c>
      <c r="B17" s="124"/>
      <c r="C17" s="133"/>
      <c r="D17" s="133"/>
      <c r="E17" s="127"/>
      <c r="F17" s="127"/>
    </row>
    <row r="18" spans="1:6" ht="52.5" customHeight="1" x14ac:dyDescent="0.2">
      <c r="A18" s="128" t="s">
        <v>140</v>
      </c>
      <c r="B18" s="129" t="s">
        <v>88</v>
      </c>
      <c r="C18" s="130">
        <v>3</v>
      </c>
      <c r="D18" s="130"/>
      <c r="E18" s="123" t="s">
        <v>22</v>
      </c>
      <c r="F18" s="123"/>
    </row>
    <row r="19" spans="1:6" x14ac:dyDescent="0.2">
      <c r="A19" s="125" t="s">
        <v>64</v>
      </c>
      <c r="B19" s="124"/>
      <c r="C19" s="133"/>
      <c r="D19" s="133"/>
      <c r="E19" s="127"/>
      <c r="F19" s="127"/>
    </row>
    <row r="20" spans="1:6" ht="51.75" customHeight="1" x14ac:dyDescent="0.2">
      <c r="A20" s="128" t="s">
        <v>141</v>
      </c>
      <c r="B20" s="129" t="s">
        <v>88</v>
      </c>
      <c r="C20" s="130">
        <v>3</v>
      </c>
      <c r="D20" s="130"/>
      <c r="E20" s="149" t="s">
        <v>148</v>
      </c>
      <c r="F20" s="123"/>
    </row>
    <row r="23" spans="1:6" x14ac:dyDescent="0.2">
      <c r="E23" s="136"/>
      <c r="F23" s="136"/>
    </row>
  </sheetData>
  <mergeCells count="8">
    <mergeCell ref="C4:D4"/>
    <mergeCell ref="F4:F5"/>
    <mergeCell ref="A1:F1"/>
    <mergeCell ref="A2:F2"/>
    <mergeCell ref="A3:F3"/>
    <mergeCell ref="A4:A5"/>
    <mergeCell ref="B4:B5"/>
    <mergeCell ref="E4:E5"/>
  </mergeCells>
  <printOptions horizontalCentered="1"/>
  <pageMargins left="0.19685039370078741" right="0.23622047244094491" top="0.78740157480314965" bottom="0.39370078740157483" header="0.31496062992125984" footer="0.31496062992125984"/>
  <pageSetup paperSize="9" scale="85" orientation="landscape" r:id="rId1"/>
  <headerFooter>
    <oddHeader xml:space="preserve">&amp;R&amp;P+0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B32F-D048-427C-AB9A-262974EC9B3A}">
  <sheetPr>
    <tabColor rgb="FF00B0F0"/>
  </sheetPr>
  <dimension ref="A1:K29"/>
  <sheetViews>
    <sheetView topLeftCell="A27" zoomScaleNormal="100" workbookViewId="0">
      <selection activeCell="J15" sqref="J15"/>
    </sheetView>
  </sheetViews>
  <sheetFormatPr defaultRowHeight="24" x14ac:dyDescent="0.55000000000000004"/>
  <cols>
    <col min="1" max="1" width="22" style="140" customWidth="1"/>
    <col min="2" max="2" width="28.125" style="140" customWidth="1"/>
    <col min="3" max="3" width="10.125" style="139" customWidth="1"/>
    <col min="4" max="7" width="12" style="139" customWidth="1"/>
    <col min="8" max="8" width="29.25" style="139" customWidth="1"/>
    <col min="9" max="16384" width="9" style="140"/>
  </cols>
  <sheetData>
    <row r="1" spans="1:8" x14ac:dyDescent="0.55000000000000004">
      <c r="A1" s="138"/>
      <c r="B1" s="138"/>
    </row>
    <row r="2" spans="1:8" x14ac:dyDescent="0.55000000000000004">
      <c r="A2" s="271" t="s">
        <v>102</v>
      </c>
      <c r="B2" s="271"/>
      <c r="C2" s="271"/>
      <c r="D2" s="271"/>
      <c r="E2" s="271"/>
      <c r="F2" s="271"/>
      <c r="G2" s="271"/>
      <c r="H2" s="271"/>
    </row>
    <row r="3" spans="1:8" x14ac:dyDescent="0.55000000000000004">
      <c r="A3" s="271" t="s">
        <v>103</v>
      </c>
      <c r="B3" s="271"/>
      <c r="C3" s="271"/>
      <c r="D3" s="271"/>
      <c r="E3" s="271"/>
      <c r="F3" s="271"/>
      <c r="G3" s="271"/>
      <c r="H3" s="271"/>
    </row>
    <row r="4" spans="1:8" s="138" customFormat="1" ht="24" customHeight="1" x14ac:dyDescent="0.55000000000000004">
      <c r="A4" s="272" t="s">
        <v>104</v>
      </c>
      <c r="B4" s="273" t="s">
        <v>10</v>
      </c>
      <c r="C4" s="274" t="s">
        <v>105</v>
      </c>
      <c r="D4" s="275"/>
      <c r="E4" s="275"/>
      <c r="F4" s="275"/>
      <c r="G4" s="275"/>
      <c r="H4" s="276"/>
    </row>
    <row r="5" spans="1:8" s="138" customFormat="1" ht="24" customHeight="1" x14ac:dyDescent="0.55000000000000004">
      <c r="A5" s="273"/>
      <c r="B5" s="273"/>
      <c r="C5" s="277"/>
      <c r="D5" s="278"/>
      <c r="E5" s="278"/>
      <c r="F5" s="278"/>
      <c r="G5" s="278"/>
      <c r="H5" s="279"/>
    </row>
    <row r="6" spans="1:8" s="138" customFormat="1" ht="24" customHeight="1" x14ac:dyDescent="0.55000000000000004">
      <c r="A6" s="241" t="s">
        <v>129</v>
      </c>
      <c r="B6" s="242"/>
      <c r="C6" s="242"/>
      <c r="D6" s="242"/>
      <c r="E6" s="242"/>
      <c r="F6" s="242"/>
      <c r="G6" s="242"/>
      <c r="H6" s="243"/>
    </row>
    <row r="7" spans="1:8" s="138" customFormat="1" ht="344.25" customHeight="1" x14ac:dyDescent="0.55000000000000004">
      <c r="A7" s="141" t="s">
        <v>89</v>
      </c>
      <c r="B7" s="141" t="s">
        <v>106</v>
      </c>
      <c r="C7" s="268" t="s">
        <v>107</v>
      </c>
      <c r="D7" s="269"/>
      <c r="E7" s="269"/>
      <c r="F7" s="269"/>
      <c r="G7" s="269"/>
      <c r="H7" s="270"/>
    </row>
    <row r="8" spans="1:8" s="138" customFormat="1" ht="197.25" customHeight="1" x14ac:dyDescent="0.55000000000000004">
      <c r="A8" s="142"/>
      <c r="B8" s="143"/>
      <c r="C8" s="268" t="s">
        <v>108</v>
      </c>
      <c r="D8" s="269"/>
      <c r="E8" s="269"/>
      <c r="F8" s="269"/>
      <c r="G8" s="269"/>
      <c r="H8" s="270"/>
    </row>
    <row r="9" spans="1:8" s="138" customFormat="1" ht="127.5" customHeight="1" x14ac:dyDescent="0.55000000000000004">
      <c r="A9" s="143"/>
      <c r="B9" s="141" t="s">
        <v>90</v>
      </c>
      <c r="C9" s="268" t="s">
        <v>109</v>
      </c>
      <c r="D9" s="269"/>
      <c r="E9" s="269"/>
      <c r="F9" s="269"/>
      <c r="G9" s="269"/>
      <c r="H9" s="270"/>
    </row>
    <row r="10" spans="1:8" s="138" customFormat="1" ht="409.5" customHeight="1" x14ac:dyDescent="0.55000000000000004">
      <c r="A10" s="144"/>
      <c r="B10" s="144" t="s">
        <v>110</v>
      </c>
      <c r="C10" s="262" t="s">
        <v>111</v>
      </c>
      <c r="D10" s="263"/>
      <c r="E10" s="263"/>
      <c r="F10" s="263"/>
      <c r="G10" s="263"/>
      <c r="H10" s="264"/>
    </row>
    <row r="11" spans="1:8" s="138" customFormat="1" ht="36" customHeight="1" x14ac:dyDescent="0.55000000000000004">
      <c r="A11" s="143"/>
      <c r="B11" s="143"/>
      <c r="C11" s="256"/>
      <c r="D11" s="257"/>
      <c r="E11" s="257"/>
      <c r="F11" s="257"/>
      <c r="G11" s="257"/>
      <c r="H11" s="258"/>
    </row>
    <row r="12" spans="1:8" s="138" customFormat="1" ht="24" customHeight="1" x14ac:dyDescent="0.55000000000000004">
      <c r="A12" s="241" t="s">
        <v>130</v>
      </c>
      <c r="B12" s="242"/>
      <c r="C12" s="242"/>
      <c r="D12" s="242"/>
      <c r="E12" s="242"/>
      <c r="F12" s="242"/>
      <c r="G12" s="242"/>
      <c r="H12" s="243"/>
    </row>
    <row r="13" spans="1:8" s="138" customFormat="1" ht="203.25" customHeight="1" x14ac:dyDescent="0.55000000000000004">
      <c r="A13" s="144" t="s">
        <v>92</v>
      </c>
      <c r="B13" s="144" t="s">
        <v>112</v>
      </c>
      <c r="C13" s="253" t="s">
        <v>113</v>
      </c>
      <c r="D13" s="254"/>
      <c r="E13" s="254"/>
      <c r="F13" s="254"/>
      <c r="G13" s="254"/>
      <c r="H13" s="255"/>
    </row>
    <row r="14" spans="1:8" s="138" customFormat="1" ht="317.25" customHeight="1" x14ac:dyDescent="0.55000000000000004">
      <c r="A14" s="143"/>
      <c r="B14" s="143"/>
      <c r="C14" s="256" t="s">
        <v>114</v>
      </c>
      <c r="D14" s="257"/>
      <c r="E14" s="257"/>
      <c r="F14" s="257"/>
      <c r="G14" s="257"/>
      <c r="H14" s="258"/>
    </row>
    <row r="15" spans="1:8" s="138" customFormat="1" ht="198" customHeight="1" x14ac:dyDescent="0.55000000000000004">
      <c r="A15" s="142"/>
      <c r="B15" s="142" t="s">
        <v>93</v>
      </c>
      <c r="C15" s="265" t="s">
        <v>115</v>
      </c>
      <c r="D15" s="266"/>
      <c r="E15" s="266"/>
      <c r="F15" s="266"/>
      <c r="G15" s="266"/>
      <c r="H15" s="267"/>
    </row>
    <row r="16" spans="1:8" s="138" customFormat="1" ht="336" customHeight="1" x14ac:dyDescent="0.55000000000000004">
      <c r="A16" s="143"/>
      <c r="B16" s="143"/>
      <c r="C16" s="256" t="s">
        <v>116</v>
      </c>
      <c r="D16" s="257"/>
      <c r="E16" s="257"/>
      <c r="F16" s="257"/>
      <c r="G16" s="257"/>
      <c r="H16" s="258"/>
    </row>
    <row r="17" spans="1:11" s="138" customFormat="1" ht="217.5" customHeight="1" x14ac:dyDescent="0.55000000000000004">
      <c r="A17" s="142"/>
      <c r="B17" s="144" t="s">
        <v>117</v>
      </c>
      <c r="C17" s="262" t="s">
        <v>118</v>
      </c>
      <c r="D17" s="263"/>
      <c r="E17" s="263"/>
      <c r="F17" s="263"/>
      <c r="G17" s="263"/>
      <c r="H17" s="264"/>
    </row>
    <row r="18" spans="1:11" s="138" customFormat="1" ht="311.25" customHeight="1" x14ac:dyDescent="0.55000000000000004">
      <c r="A18" s="143"/>
      <c r="B18" s="143"/>
      <c r="C18" s="256" t="s">
        <v>119</v>
      </c>
      <c r="D18" s="257"/>
      <c r="E18" s="257"/>
      <c r="F18" s="257"/>
      <c r="G18" s="257"/>
      <c r="H18" s="258"/>
    </row>
    <row r="19" spans="1:11" s="138" customFormat="1" ht="24" customHeight="1" x14ac:dyDescent="0.55000000000000004">
      <c r="A19" s="241" t="s">
        <v>62</v>
      </c>
      <c r="B19" s="242"/>
      <c r="C19" s="242"/>
      <c r="D19" s="242"/>
      <c r="E19" s="242"/>
      <c r="F19" s="242"/>
      <c r="G19" s="242"/>
      <c r="H19" s="243"/>
    </row>
    <row r="20" spans="1:11" s="138" customFormat="1" ht="209.25" customHeight="1" x14ac:dyDescent="0.55000000000000004">
      <c r="A20" s="144" t="s">
        <v>94</v>
      </c>
      <c r="B20" s="144" t="s">
        <v>95</v>
      </c>
      <c r="C20" s="246" t="s">
        <v>120</v>
      </c>
      <c r="D20" s="247"/>
      <c r="E20" s="247"/>
      <c r="F20" s="247"/>
      <c r="G20" s="247"/>
      <c r="H20" s="248"/>
      <c r="K20" s="145"/>
    </row>
    <row r="21" spans="1:11" s="138" customFormat="1" ht="312.75" customHeight="1" x14ac:dyDescent="0.55000000000000004">
      <c r="A21" s="143"/>
      <c r="B21" s="143"/>
      <c r="C21" s="256" t="s">
        <v>121</v>
      </c>
      <c r="D21" s="257"/>
      <c r="E21" s="257"/>
      <c r="F21" s="257"/>
      <c r="G21" s="257"/>
      <c r="H21" s="258"/>
    </row>
    <row r="22" spans="1:11" s="138" customFormat="1" ht="238.5" customHeight="1" x14ac:dyDescent="0.55000000000000004">
      <c r="A22" s="142"/>
      <c r="B22" s="142" t="s">
        <v>96</v>
      </c>
      <c r="C22" s="259" t="s">
        <v>122</v>
      </c>
      <c r="D22" s="260"/>
      <c r="E22" s="260"/>
      <c r="F22" s="260"/>
      <c r="G22" s="260"/>
      <c r="H22" s="261"/>
    </row>
    <row r="23" spans="1:11" s="138" customFormat="1" ht="308.25" customHeight="1" x14ac:dyDescent="0.55000000000000004">
      <c r="A23" s="143"/>
      <c r="B23" s="143"/>
      <c r="C23" s="249" t="s">
        <v>123</v>
      </c>
      <c r="D23" s="250"/>
      <c r="E23" s="250"/>
      <c r="F23" s="250"/>
      <c r="G23" s="250"/>
      <c r="H23" s="251"/>
    </row>
    <row r="24" spans="1:11" s="138" customFormat="1" ht="24" customHeight="1" x14ac:dyDescent="0.55000000000000004">
      <c r="A24" s="252" t="s">
        <v>63</v>
      </c>
      <c r="B24" s="242"/>
      <c r="C24" s="242"/>
      <c r="D24" s="242"/>
      <c r="E24" s="242"/>
      <c r="F24" s="242"/>
      <c r="G24" s="242"/>
      <c r="H24" s="243"/>
    </row>
    <row r="25" spans="1:11" s="146" customFormat="1" ht="241.5" customHeight="1" x14ac:dyDescent="0.55000000000000004">
      <c r="A25" s="144" t="s">
        <v>97</v>
      </c>
      <c r="B25" s="144" t="s">
        <v>124</v>
      </c>
      <c r="C25" s="253" t="s">
        <v>125</v>
      </c>
      <c r="D25" s="254"/>
      <c r="E25" s="254"/>
      <c r="F25" s="254"/>
      <c r="G25" s="254"/>
      <c r="H25" s="255"/>
    </row>
    <row r="26" spans="1:11" s="146" customFormat="1" ht="283.5" customHeight="1" x14ac:dyDescent="0.55000000000000004">
      <c r="A26" s="143"/>
      <c r="B26" s="143"/>
      <c r="C26" s="238" t="s">
        <v>126</v>
      </c>
      <c r="D26" s="239"/>
      <c r="E26" s="239"/>
      <c r="F26" s="239"/>
      <c r="G26" s="239"/>
      <c r="H26" s="240"/>
    </row>
    <row r="27" spans="1:11" s="138" customFormat="1" ht="24" customHeight="1" x14ac:dyDescent="0.55000000000000004">
      <c r="A27" s="241" t="s">
        <v>64</v>
      </c>
      <c r="B27" s="242"/>
      <c r="C27" s="242"/>
      <c r="D27" s="242"/>
      <c r="E27" s="242"/>
      <c r="F27" s="242"/>
      <c r="G27" s="242"/>
      <c r="H27" s="243"/>
    </row>
    <row r="28" spans="1:11" s="138" customFormat="1" ht="217.5" customHeight="1" x14ac:dyDescent="0.55000000000000004">
      <c r="A28" s="244" t="s">
        <v>98</v>
      </c>
      <c r="B28" s="144" t="s">
        <v>99</v>
      </c>
      <c r="C28" s="246" t="s">
        <v>127</v>
      </c>
      <c r="D28" s="247"/>
      <c r="E28" s="247"/>
      <c r="F28" s="247"/>
      <c r="G28" s="247"/>
      <c r="H28" s="248"/>
    </row>
    <row r="29" spans="1:11" s="138" customFormat="1" ht="291.75" customHeight="1" x14ac:dyDescent="0.55000000000000004">
      <c r="A29" s="245"/>
      <c r="B29" s="147"/>
      <c r="C29" s="249" t="s">
        <v>128</v>
      </c>
      <c r="D29" s="250"/>
      <c r="E29" s="250"/>
      <c r="F29" s="250"/>
      <c r="G29" s="250"/>
      <c r="H29" s="251"/>
    </row>
  </sheetData>
  <mergeCells count="29">
    <mergeCell ref="A6:H6"/>
    <mergeCell ref="C7:H7"/>
    <mergeCell ref="A2:H2"/>
    <mergeCell ref="A3:H3"/>
    <mergeCell ref="A4:A5"/>
    <mergeCell ref="B4:B5"/>
    <mergeCell ref="C4:H5"/>
    <mergeCell ref="A12:H12"/>
    <mergeCell ref="C13:H13"/>
    <mergeCell ref="C14:H14"/>
    <mergeCell ref="C8:H8"/>
    <mergeCell ref="C9:H9"/>
    <mergeCell ref="C10:H11"/>
    <mergeCell ref="C17:H17"/>
    <mergeCell ref="C18:H18"/>
    <mergeCell ref="A19:H19"/>
    <mergeCell ref="C15:H15"/>
    <mergeCell ref="C16:H16"/>
    <mergeCell ref="C23:H23"/>
    <mergeCell ref="A24:H24"/>
    <mergeCell ref="C25:H25"/>
    <mergeCell ref="C20:H20"/>
    <mergeCell ref="C21:H21"/>
    <mergeCell ref="C22:H22"/>
    <mergeCell ref="C26:H26"/>
    <mergeCell ref="A27:H27"/>
    <mergeCell ref="A28:A29"/>
    <mergeCell ref="C28:H28"/>
    <mergeCell ref="C29:H29"/>
  </mergeCells>
  <printOptions horizontalCentered="1"/>
  <pageMargins left="0.39370078740157483" right="0.39370078740157483" top="0.59055118110236227" bottom="0.39370078740157483" header="0.31496062992125984" footer="0.15748031496062992"/>
  <pageSetup paperSize="9" scale="90" orientation="landscape" r:id="rId1"/>
  <headerFooter>
    <oddHeader>&amp;C&amp;"TH SarabunPSK,ธรรมดา"&amp;14&amp;P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661B5-786E-4CEC-903C-B1426FBC8DF4}">
  <sheetPr>
    <tabColor rgb="FF00B050"/>
  </sheetPr>
  <dimension ref="A1:H23"/>
  <sheetViews>
    <sheetView topLeftCell="A22" zoomScaleNormal="100" workbookViewId="0">
      <selection activeCell="A11" sqref="A11"/>
    </sheetView>
  </sheetViews>
  <sheetFormatPr defaultColWidth="9.125" defaultRowHeight="22.5" x14ac:dyDescent="0.2"/>
  <cols>
    <col min="1" max="1" width="28.625" style="170" customWidth="1"/>
    <col min="2" max="2" width="7.875" style="170" customWidth="1"/>
    <col min="3" max="3" width="8.375" style="169" customWidth="1"/>
    <col min="4" max="5" width="11.125" style="182" customWidth="1"/>
    <col min="6" max="6" width="50.5" style="182" customWidth="1"/>
    <col min="7" max="7" width="13" style="184" customWidth="1"/>
    <col min="8" max="8" width="35.625" style="184" customWidth="1"/>
    <col min="9" max="16384" width="9.125" style="170"/>
  </cols>
  <sheetData>
    <row r="1" spans="1:8" x14ac:dyDescent="0.2">
      <c r="A1" s="286" t="s">
        <v>100</v>
      </c>
      <c r="B1" s="286"/>
      <c r="C1" s="286"/>
      <c r="D1" s="286"/>
      <c r="E1" s="286"/>
      <c r="F1" s="286"/>
      <c r="G1" s="286"/>
      <c r="H1" s="286"/>
    </row>
    <row r="2" spans="1:8" x14ac:dyDescent="0.2">
      <c r="A2" s="286" t="s">
        <v>86</v>
      </c>
      <c r="B2" s="286"/>
      <c r="C2" s="286"/>
      <c r="D2" s="286"/>
      <c r="E2" s="286"/>
      <c r="F2" s="286"/>
      <c r="G2" s="286"/>
      <c r="H2" s="286"/>
    </row>
    <row r="3" spans="1:8" ht="33" customHeight="1" x14ac:dyDescent="0.2">
      <c r="A3" s="287" t="s">
        <v>150</v>
      </c>
      <c r="B3" s="287"/>
      <c r="C3" s="287"/>
      <c r="D3" s="287"/>
      <c r="E3" s="287"/>
      <c r="F3" s="287"/>
      <c r="G3" s="287"/>
      <c r="H3" s="287"/>
    </row>
    <row r="4" spans="1:8" ht="22.5" customHeight="1" x14ac:dyDescent="0.2">
      <c r="A4" s="288" t="s">
        <v>10</v>
      </c>
      <c r="B4" s="288" t="s">
        <v>87</v>
      </c>
      <c r="C4" s="291" t="s">
        <v>139</v>
      </c>
      <c r="D4" s="292"/>
      <c r="E4" s="293"/>
      <c r="F4" s="289" t="s">
        <v>142</v>
      </c>
      <c r="G4" s="289" t="s">
        <v>143</v>
      </c>
      <c r="H4" s="289" t="s">
        <v>163</v>
      </c>
    </row>
    <row r="5" spans="1:8" ht="51" customHeight="1" x14ac:dyDescent="0.2">
      <c r="A5" s="288"/>
      <c r="B5" s="288"/>
      <c r="C5" s="171" t="s">
        <v>101</v>
      </c>
      <c r="D5" s="171" t="s">
        <v>7</v>
      </c>
      <c r="E5" s="171" t="s">
        <v>8</v>
      </c>
      <c r="F5" s="290"/>
      <c r="G5" s="290"/>
      <c r="H5" s="290"/>
    </row>
    <row r="6" spans="1:8" x14ac:dyDescent="0.2">
      <c r="A6" s="172" t="s">
        <v>129</v>
      </c>
      <c r="B6" s="173"/>
      <c r="C6" s="174"/>
      <c r="D6" s="175"/>
      <c r="E6" s="175"/>
      <c r="F6" s="175"/>
      <c r="G6" s="174"/>
      <c r="H6" s="174"/>
    </row>
    <row r="7" spans="1:8" ht="409.5" customHeight="1" x14ac:dyDescent="0.2">
      <c r="A7" s="176" t="s">
        <v>131</v>
      </c>
      <c r="B7" s="177" t="s">
        <v>88</v>
      </c>
      <c r="C7" s="178">
        <v>3</v>
      </c>
      <c r="D7" s="191">
        <v>1</v>
      </c>
      <c r="E7" s="192">
        <f>D7*100/C7</f>
        <v>33.333333333333336</v>
      </c>
      <c r="F7" s="194" t="s">
        <v>166</v>
      </c>
      <c r="G7" s="195" t="s">
        <v>144</v>
      </c>
      <c r="H7" s="188" t="s">
        <v>165</v>
      </c>
    </row>
    <row r="8" spans="1:8" ht="398.25" customHeight="1" x14ac:dyDescent="0.2">
      <c r="A8" s="176" t="s">
        <v>132</v>
      </c>
      <c r="B8" s="177" t="s">
        <v>91</v>
      </c>
      <c r="C8" s="178">
        <v>3</v>
      </c>
      <c r="D8" s="191">
        <v>9</v>
      </c>
      <c r="E8" s="191">
        <v>100</v>
      </c>
      <c r="F8" s="193" t="s">
        <v>168</v>
      </c>
      <c r="G8" s="178" t="s">
        <v>145</v>
      </c>
      <c r="H8" s="185" t="s">
        <v>167</v>
      </c>
    </row>
    <row r="9" spans="1:8" ht="266.25" customHeight="1" x14ac:dyDescent="0.2">
      <c r="A9" s="176" t="s">
        <v>164</v>
      </c>
      <c r="B9" s="177" t="s">
        <v>88</v>
      </c>
      <c r="C9" s="178">
        <v>3</v>
      </c>
      <c r="D9" s="191">
        <v>2</v>
      </c>
      <c r="E9" s="192">
        <f>D9*100/C9</f>
        <v>66.666666666666671</v>
      </c>
      <c r="F9" s="190" t="s">
        <v>170</v>
      </c>
      <c r="G9" s="179" t="s">
        <v>146</v>
      </c>
      <c r="H9" s="187" t="s">
        <v>169</v>
      </c>
    </row>
    <row r="10" spans="1:8" x14ac:dyDescent="0.2">
      <c r="A10" s="172" t="s">
        <v>130</v>
      </c>
      <c r="B10" s="173"/>
      <c r="C10" s="180"/>
      <c r="D10" s="181"/>
      <c r="E10" s="181"/>
      <c r="F10" s="181"/>
      <c r="G10" s="174"/>
      <c r="H10" s="174"/>
    </row>
    <row r="11" spans="1:8" ht="409.5" customHeight="1" x14ac:dyDescent="0.2">
      <c r="A11" s="176" t="s">
        <v>134</v>
      </c>
      <c r="B11" s="177" t="s">
        <v>88</v>
      </c>
      <c r="C11" s="178">
        <v>3</v>
      </c>
      <c r="D11" s="178">
        <v>2</v>
      </c>
      <c r="E11" s="196">
        <f>D11*100/C11</f>
        <v>66.666666666666671</v>
      </c>
      <c r="F11" s="194" t="s">
        <v>172</v>
      </c>
      <c r="G11" s="179" t="s">
        <v>147</v>
      </c>
      <c r="H11" s="189" t="s">
        <v>171</v>
      </c>
    </row>
    <row r="12" spans="1:8" ht="409.5" customHeight="1" x14ac:dyDescent="0.2">
      <c r="A12" s="176" t="s">
        <v>135</v>
      </c>
      <c r="B12" s="177" t="s">
        <v>88</v>
      </c>
      <c r="C12" s="178">
        <v>3</v>
      </c>
      <c r="D12" s="178">
        <v>4</v>
      </c>
      <c r="E12" s="178">
        <v>100</v>
      </c>
      <c r="F12" s="190" t="s">
        <v>174</v>
      </c>
      <c r="G12" s="179" t="s">
        <v>146</v>
      </c>
      <c r="H12" s="185" t="s">
        <v>173</v>
      </c>
    </row>
    <row r="13" spans="1:8" ht="328.5" customHeight="1" x14ac:dyDescent="0.2">
      <c r="A13" s="176" t="s">
        <v>136</v>
      </c>
      <c r="B13" s="177" t="s">
        <v>88</v>
      </c>
      <c r="C13" s="178">
        <v>3</v>
      </c>
      <c r="D13" s="178">
        <v>5</v>
      </c>
      <c r="E13" s="178">
        <v>100</v>
      </c>
      <c r="F13" s="190" t="s">
        <v>176</v>
      </c>
      <c r="G13" s="178" t="s">
        <v>145</v>
      </c>
      <c r="H13" s="186" t="s">
        <v>175</v>
      </c>
    </row>
    <row r="14" spans="1:8" x14ac:dyDescent="0.2">
      <c r="A14" s="172" t="s">
        <v>62</v>
      </c>
      <c r="B14" s="173"/>
      <c r="C14" s="180"/>
      <c r="D14" s="181"/>
      <c r="E14" s="181"/>
      <c r="F14" s="181"/>
      <c r="G14" s="174"/>
      <c r="H14" s="174"/>
    </row>
    <row r="15" spans="1:8" ht="390" customHeight="1" x14ac:dyDescent="0.2">
      <c r="A15" s="176" t="s">
        <v>137</v>
      </c>
      <c r="B15" s="177" t="s">
        <v>88</v>
      </c>
      <c r="C15" s="178">
        <v>3</v>
      </c>
      <c r="D15" s="178">
        <v>1</v>
      </c>
      <c r="E15" s="196">
        <f>D15*100/C15</f>
        <v>33.333333333333336</v>
      </c>
      <c r="F15" s="185" t="s">
        <v>178</v>
      </c>
      <c r="G15" s="179" t="s">
        <v>148</v>
      </c>
      <c r="H15" s="185" t="s">
        <v>177</v>
      </c>
    </row>
    <row r="16" spans="1:8" ht="357.75" customHeight="1" x14ac:dyDescent="0.2">
      <c r="A16" s="176" t="s">
        <v>138</v>
      </c>
      <c r="B16" s="177" t="s">
        <v>88</v>
      </c>
      <c r="C16" s="178">
        <v>3</v>
      </c>
      <c r="D16" s="178">
        <v>4</v>
      </c>
      <c r="E16" s="178">
        <v>100</v>
      </c>
      <c r="F16" s="190" t="s">
        <v>180</v>
      </c>
      <c r="G16" s="179" t="s">
        <v>148</v>
      </c>
      <c r="H16" s="185" t="s">
        <v>179</v>
      </c>
    </row>
    <row r="17" spans="1:8" x14ac:dyDescent="0.2">
      <c r="A17" s="172" t="s">
        <v>63</v>
      </c>
      <c r="B17" s="173"/>
      <c r="C17" s="180"/>
      <c r="D17" s="181"/>
      <c r="E17" s="181"/>
      <c r="F17" s="181"/>
      <c r="G17" s="174"/>
      <c r="H17" s="174"/>
    </row>
    <row r="18" spans="1:8" ht="409.5" customHeight="1" x14ac:dyDescent="0.2">
      <c r="A18" s="176" t="s">
        <v>140</v>
      </c>
      <c r="B18" s="177" t="s">
        <v>88</v>
      </c>
      <c r="C18" s="178">
        <v>3</v>
      </c>
      <c r="D18" s="178">
        <v>3</v>
      </c>
      <c r="E18" s="178">
        <v>100</v>
      </c>
      <c r="F18" s="197" t="s">
        <v>182</v>
      </c>
      <c r="G18" s="178" t="s">
        <v>22</v>
      </c>
      <c r="H18" s="189" t="s">
        <v>181</v>
      </c>
    </row>
    <row r="19" spans="1:8" x14ac:dyDescent="0.2">
      <c r="A19" s="172" t="s">
        <v>64</v>
      </c>
      <c r="B19" s="173"/>
      <c r="C19" s="180"/>
      <c r="D19" s="181"/>
      <c r="E19" s="181"/>
      <c r="F19" s="181"/>
      <c r="G19" s="174"/>
      <c r="H19" s="174"/>
    </row>
    <row r="20" spans="1:8" ht="363.75" customHeight="1" x14ac:dyDescent="0.2">
      <c r="A20" s="176" t="s">
        <v>141</v>
      </c>
      <c r="B20" s="177" t="s">
        <v>88</v>
      </c>
      <c r="C20" s="178">
        <v>3</v>
      </c>
      <c r="D20" s="178">
        <v>5</v>
      </c>
      <c r="E20" s="178">
        <v>100</v>
      </c>
      <c r="F20" s="190" t="s">
        <v>184</v>
      </c>
      <c r="G20" s="179" t="s">
        <v>148</v>
      </c>
      <c r="H20" s="185" t="s">
        <v>183</v>
      </c>
    </row>
    <row r="21" spans="1:8" ht="24.75" customHeight="1" x14ac:dyDescent="0.2">
      <c r="A21" s="280" t="s">
        <v>158</v>
      </c>
      <c r="B21" s="281"/>
      <c r="C21" s="281"/>
      <c r="D21" s="282"/>
      <c r="E21" s="199">
        <f>AVERAGE(E7:E20)</f>
        <v>80</v>
      </c>
      <c r="F21" s="200"/>
      <c r="G21" s="198"/>
      <c r="H21" s="198"/>
    </row>
    <row r="22" spans="1:8" x14ac:dyDescent="0.2">
      <c r="A22" s="283" t="s">
        <v>159</v>
      </c>
      <c r="B22" s="284"/>
      <c r="C22" s="284"/>
      <c r="D22" s="285"/>
      <c r="E22" s="199">
        <f>E21*5/100</f>
        <v>4</v>
      </c>
      <c r="F22" s="200"/>
      <c r="G22" s="198"/>
      <c r="H22" s="198"/>
    </row>
    <row r="23" spans="1:8" x14ac:dyDescent="0.2">
      <c r="G23" s="183"/>
      <c r="H23" s="183"/>
    </row>
  </sheetData>
  <mergeCells count="11">
    <mergeCell ref="A21:D21"/>
    <mergeCell ref="A22:D22"/>
    <mergeCell ref="A1:H1"/>
    <mergeCell ref="A2:H2"/>
    <mergeCell ref="A3:H3"/>
    <mergeCell ref="A4:A5"/>
    <mergeCell ref="B4:B5"/>
    <mergeCell ref="G4:G5"/>
    <mergeCell ref="H4:H5"/>
    <mergeCell ref="F4:F5"/>
    <mergeCell ref="C4:E4"/>
  </mergeCells>
  <hyperlinks>
    <hyperlink ref="F8" r:id="rId1" display="https://erp.mju.ac.th/openFile.aspx?id=Nzk1Mzk1&amp;method=inline" xr:uid="{42EB3382-77AC-42DA-861F-D7EFC34543ED}"/>
    <hyperlink ref="F9" r:id="rId2" xr:uid="{F08DF0D1-D13E-40D0-A30E-5FCFE3AC32D3}"/>
    <hyperlink ref="F12" r:id="rId3" display="มีการจัดกิจกรรมรับฟังความคิดเห็นกับตัวแทนศิษย์เก่า ในกิจกรรมเสวนาศิษย์เก่าประมงแม่โจ้ (ประมงแม่โจ้สัญจร) วันพุธที่ 20 พฤษภาคม พ.ศ. 2569  ณ บุญโฮมฟาร์ม ตำบลกุดเค้า อำเภอมัญจาคีรี จังหวัดขอนแก่น  โดยมีผู้เข้าร่วมจำนวน 25 คน การประชุมครั้งนี้เป็นการรวมตัวของเครือข่ายศิษย์เก่ามหาวิทยาลัยแม่โจ้จากหลากหลายสายอาชีพ โดยเฉพาะภาคเกษตร ประมง อุตสาหกรรมอาหาร และธุรกิจแปรรูป เพื่อแลกเปลี่ยนปัญหา แนวทางพัฒนา และหาโอกาสสร้างความร่วมมือระหว่างมหาวิทยาลัย ภาคเอกชน และเครือข่ายศิษย์เก่า ประเด็นหลัก ได้แก่ การลดต้นทุนการผลิต การเพิ่มมูลค่าสินค้าเกษตรและสัตว์น้ำ การใช้เทคโนโลยีและ AI การสร้างเครือข่ายธุรกิจร่วมกัน และการพัฒนาคนรุ่นใหม่และแรงงานภาคเกษตร" xr:uid="{942A6C58-6C45-4E58-8D0B-A66F528491F7}"/>
    <hyperlink ref="F13" r:id="rId4" display="มีผลงานวิจัย เรื่องการยกระดับผลิตภัณฑ์อ่องปูนาวิสาหกิจชุมชนศูนย์การเรียนรู้การเพาะเลี้ยงปูนาอำเภอสันทราย โดยเป็นโครงการได้ศึกษาปัญหาเดิมของผลิตภัณฑ์และพัฒนาต่อยอด “อ่องปูนาแท้ 100% สดใหม่ ส่งตรงจากฟาร์ม” ให้สามารถเก็บรักษาได้นานถึง 1 ปีที่อุณหภูมิห้อง ช่วยเพิ่มโอกาสทางการตลาดและการกระจายสินค้า มีการปรับปรุงบรรจุภัณฑ์ให้มีความทันสมัย สะดวกต่อการบริโภค และสามารถวางจำหน่ายในช่องทาง modern trade ได้ ทำให้อาหารพื้นเมืองอัตลักษณ์ของภาคเหนือเป็นที่รู้จักมากยิ่งขึ้น อีกทั้งยังช่วยเพิ่มรายได้ให้แก่ชุมชน เกิดการจ้างงานในพื้นที่ ลดการย้ายถิ่นแรงงาน และยกระดับคุณภาพชีวิตของคนในชุมชนอย่างยั่งยืน ภายหลังเสร็จสิ้นโครงการ ช่วยให้ยอดขายเพิ่มขึ้นเป็น 150% กำไรเพิ่มขึ้นเป็น 100% และปัจจุบันมีกำลังการผลิต 3,000 ขวดต่อเดือน โดยมีดร.นงพงา แสงเจริญ, ผศ.ดร.ดารชาต์ เทียมเมือง และ ดร.วาธิณี อินทรพงษ์นุวัฒน์ เป็นเจ้าของผลงาน" xr:uid="{29266DA5-47E3-41CF-8E75-EF12162EC81E}"/>
    <hyperlink ref="F16" r:id="rId5" display="คณะได้จัดทำโครงการคณะสีเขียว (Green Office) เพื่อรองรับการขับเคลื่อนนโยบายสำนักงานสีเขียวของคณะและสนับสนุนนโยบาย Green University ของมหาวิทยาลัย โดยมีกิจกรรมปรับปรุงและจัดสภาพแวดล้อมบริเวณภายในและภายนอกอาคาร ให้น่าอยู่และปลอดภัย เช่น งานปรับปรุงฝ้าเพดานบริเวณหลังคาระหว่างอาคารสำนักงานคณะและสะพานเชื่อมไปยังอาคารปฏิบัติการคณะให้มีสภาพแวดล้อมน่าอยู่ปราศจากมูลสัตว์สัตว์ปีกที่เป็นพาหะนำเชื้อโรคมาสู่บุคลากรและนักศึกษา  การปรับปรุงพื้นบริเวณทางเดินชั้น 2 และชั้น 3 ไปยังห้องบรรยายของคณะ ในอาคารสำนักงานคณะ เนื่องจากกระเบื้องปูพื้นหลุดร่อน งานตัดต้นไม้บริเวณด้านหน้าอาคารสำนักงานและโรงจอดรถหน้าอาคารคณะ และออกแบบพื้นที่บริเวณคณะ เพื่อรับรองในการใช้งานที่เหมาะสม" xr:uid="{FC6DE167-C1CE-4E87-9E5E-253F982DD8FB}"/>
    <hyperlink ref="F18" r:id="rId6" display="วันที่ 24 เมษายน 2569 ยรองศาสตราจารย์ ดร.อภินันท์ สุวรรณรักณ์ คณบดีคณะเทคโนโลยีการประมงและทรัพยากรทางน้ำ พร้อมด้วยคณะผู้บริหาร ให้การต้อนรับ Prof. Windodo และคณะจาก Universitas Brawijaya สาธารณรัฐอินโดนีเซีย การหารือในครั้งนี้มุ่งเน้นการพัฒนาความร่วมมือด้านการจัดการศึกษาและการวิจัยด้านการประมงและทรัพยากรทางน้ำ และจัดทำร่าง MOU ร่วมกัน" xr:uid="{DBB63A79-CAC5-4E79-B65A-61CC065542DD}"/>
    <hyperlink ref="F20" r:id="rId7" display="มีรายได้จากบริการวิชาการที่เกิดขึ้นจริงและมีหลักฐานรายได้ชัดเจน ได้แก่ การจัดฝึกอบรมการเพาะเลี้ยงปลาชะโอน จำนวน 6 รุ่น มีผู้เข้าร่วม จำนวน 176 คน โดยจัดทำขึ้นระหว่างเดือนเมษายน - พฤษภาคม 2569 มีรายรับจากค่าลงทะเบียนอบรม (หลังหักให้มหาวิทยาลัยแล้ว) จำนวน 158,400 บาท ข้อมูลจากระบบ e-fin" xr:uid="{5CB75A6C-7B3D-4507-AA3F-0160E5CCB062}"/>
  </hyperlinks>
  <printOptions horizontalCentered="1"/>
  <pageMargins left="0.19685039370078741" right="0.23622047244094491" top="0.78740157480314965" bottom="0.39370078740157483" header="0.31496062992125984" footer="0.31496062992125984"/>
  <pageSetup paperSize="9" scale="80" orientation="landscape" r:id="rId8"/>
  <headerFooter>
    <oddHeader xml:space="preserve">&amp;R&amp;P+0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0F4D-8114-465E-89C7-95186FFD8F6F}">
  <dimension ref="A1:H59"/>
  <sheetViews>
    <sheetView workbookViewId="0">
      <selection activeCell="A17" sqref="A17"/>
    </sheetView>
  </sheetViews>
  <sheetFormatPr defaultRowHeight="21" x14ac:dyDescent="0.35"/>
  <cols>
    <col min="1" max="1" width="57.125" style="168" customWidth="1"/>
    <col min="2" max="2" width="8" style="168" customWidth="1"/>
    <col min="3" max="3" width="13.875" style="168" customWidth="1"/>
    <col min="4" max="4" width="14.375" style="168" customWidth="1"/>
    <col min="5" max="5" width="11.25" style="168" customWidth="1"/>
    <col min="6" max="6" width="19.625" style="168" customWidth="1"/>
    <col min="7" max="7" width="27.875" style="151" customWidth="1"/>
    <col min="8" max="259" width="9" style="151"/>
    <col min="260" max="260" width="46.75" style="151" customWidth="1"/>
    <col min="261" max="261" width="11.25" style="151" customWidth="1"/>
    <col min="262" max="262" width="14.375" style="151" customWidth="1"/>
    <col min="263" max="263" width="49.125" style="151" customWidth="1"/>
    <col min="264" max="515" width="9" style="151"/>
    <col min="516" max="516" width="46.75" style="151" customWidth="1"/>
    <col min="517" max="517" width="11.25" style="151" customWidth="1"/>
    <col min="518" max="518" width="14.375" style="151" customWidth="1"/>
    <col min="519" max="519" width="49.125" style="151" customWidth="1"/>
    <col min="520" max="771" width="9" style="151"/>
    <col min="772" max="772" width="46.75" style="151" customWidth="1"/>
    <col min="773" max="773" width="11.25" style="151" customWidth="1"/>
    <col min="774" max="774" width="14.375" style="151" customWidth="1"/>
    <col min="775" max="775" width="49.125" style="151" customWidth="1"/>
    <col min="776" max="1027" width="9" style="151"/>
    <col min="1028" max="1028" width="46.75" style="151" customWidth="1"/>
    <col min="1029" max="1029" width="11.25" style="151" customWidth="1"/>
    <col min="1030" max="1030" width="14.375" style="151" customWidth="1"/>
    <col min="1031" max="1031" width="49.125" style="151" customWidth="1"/>
    <col min="1032" max="1283" width="9" style="151"/>
    <col min="1284" max="1284" width="46.75" style="151" customWidth="1"/>
    <col min="1285" max="1285" width="11.25" style="151" customWidth="1"/>
    <col min="1286" max="1286" width="14.375" style="151" customWidth="1"/>
    <col min="1287" max="1287" width="49.125" style="151" customWidth="1"/>
    <col min="1288" max="1539" width="9" style="151"/>
    <col min="1540" max="1540" width="46.75" style="151" customWidth="1"/>
    <col min="1541" max="1541" width="11.25" style="151" customWidth="1"/>
    <col min="1542" max="1542" width="14.375" style="151" customWidth="1"/>
    <col min="1543" max="1543" width="49.125" style="151" customWidth="1"/>
    <col min="1544" max="1795" width="9" style="151"/>
    <col min="1796" max="1796" width="46.75" style="151" customWidth="1"/>
    <col min="1797" max="1797" width="11.25" style="151" customWidth="1"/>
    <col min="1798" max="1798" width="14.375" style="151" customWidth="1"/>
    <col min="1799" max="1799" width="49.125" style="151" customWidth="1"/>
    <col min="1800" max="2051" width="9" style="151"/>
    <col min="2052" max="2052" width="46.75" style="151" customWidth="1"/>
    <col min="2053" max="2053" width="11.25" style="151" customWidth="1"/>
    <col min="2054" max="2054" width="14.375" style="151" customWidth="1"/>
    <col min="2055" max="2055" width="49.125" style="151" customWidth="1"/>
    <col min="2056" max="2307" width="9" style="151"/>
    <col min="2308" max="2308" width="46.75" style="151" customWidth="1"/>
    <col min="2309" max="2309" width="11.25" style="151" customWidth="1"/>
    <col min="2310" max="2310" width="14.375" style="151" customWidth="1"/>
    <col min="2311" max="2311" width="49.125" style="151" customWidth="1"/>
    <col min="2312" max="2563" width="9" style="151"/>
    <col min="2564" max="2564" width="46.75" style="151" customWidth="1"/>
    <col min="2565" max="2565" width="11.25" style="151" customWidth="1"/>
    <col min="2566" max="2566" width="14.375" style="151" customWidth="1"/>
    <col min="2567" max="2567" width="49.125" style="151" customWidth="1"/>
    <col min="2568" max="2819" width="9" style="151"/>
    <col min="2820" max="2820" width="46.75" style="151" customWidth="1"/>
    <col min="2821" max="2821" width="11.25" style="151" customWidth="1"/>
    <col min="2822" max="2822" width="14.375" style="151" customWidth="1"/>
    <col min="2823" max="2823" width="49.125" style="151" customWidth="1"/>
    <col min="2824" max="3075" width="9" style="151"/>
    <col min="3076" max="3076" width="46.75" style="151" customWidth="1"/>
    <col min="3077" max="3077" width="11.25" style="151" customWidth="1"/>
    <col min="3078" max="3078" width="14.375" style="151" customWidth="1"/>
    <col min="3079" max="3079" width="49.125" style="151" customWidth="1"/>
    <col min="3080" max="3331" width="9" style="151"/>
    <col min="3332" max="3332" width="46.75" style="151" customWidth="1"/>
    <col min="3333" max="3333" width="11.25" style="151" customWidth="1"/>
    <col min="3334" max="3334" width="14.375" style="151" customWidth="1"/>
    <col min="3335" max="3335" width="49.125" style="151" customWidth="1"/>
    <col min="3336" max="3587" width="9" style="151"/>
    <col min="3588" max="3588" width="46.75" style="151" customWidth="1"/>
    <col min="3589" max="3589" width="11.25" style="151" customWidth="1"/>
    <col min="3590" max="3590" width="14.375" style="151" customWidth="1"/>
    <col min="3591" max="3591" width="49.125" style="151" customWidth="1"/>
    <col min="3592" max="3843" width="9" style="151"/>
    <col min="3844" max="3844" width="46.75" style="151" customWidth="1"/>
    <col min="3845" max="3845" width="11.25" style="151" customWidth="1"/>
    <col min="3846" max="3846" width="14.375" style="151" customWidth="1"/>
    <col min="3847" max="3847" width="49.125" style="151" customWidth="1"/>
    <col min="3848" max="4099" width="9" style="151"/>
    <col min="4100" max="4100" width="46.75" style="151" customWidth="1"/>
    <col min="4101" max="4101" width="11.25" style="151" customWidth="1"/>
    <col min="4102" max="4102" width="14.375" style="151" customWidth="1"/>
    <col min="4103" max="4103" width="49.125" style="151" customWidth="1"/>
    <col min="4104" max="4355" width="9" style="151"/>
    <col min="4356" max="4356" width="46.75" style="151" customWidth="1"/>
    <col min="4357" max="4357" width="11.25" style="151" customWidth="1"/>
    <col min="4358" max="4358" width="14.375" style="151" customWidth="1"/>
    <col min="4359" max="4359" width="49.125" style="151" customWidth="1"/>
    <col min="4360" max="4611" width="9" style="151"/>
    <col min="4612" max="4612" width="46.75" style="151" customWidth="1"/>
    <col min="4613" max="4613" width="11.25" style="151" customWidth="1"/>
    <col min="4614" max="4614" width="14.375" style="151" customWidth="1"/>
    <col min="4615" max="4615" width="49.125" style="151" customWidth="1"/>
    <col min="4616" max="4867" width="9" style="151"/>
    <col min="4868" max="4868" width="46.75" style="151" customWidth="1"/>
    <col min="4869" max="4869" width="11.25" style="151" customWidth="1"/>
    <col min="4870" max="4870" width="14.375" style="151" customWidth="1"/>
    <col min="4871" max="4871" width="49.125" style="151" customWidth="1"/>
    <col min="4872" max="5123" width="9" style="151"/>
    <col min="5124" max="5124" width="46.75" style="151" customWidth="1"/>
    <col min="5125" max="5125" width="11.25" style="151" customWidth="1"/>
    <col min="5126" max="5126" width="14.375" style="151" customWidth="1"/>
    <col min="5127" max="5127" width="49.125" style="151" customWidth="1"/>
    <col min="5128" max="5379" width="9" style="151"/>
    <col min="5380" max="5380" width="46.75" style="151" customWidth="1"/>
    <col min="5381" max="5381" width="11.25" style="151" customWidth="1"/>
    <col min="5382" max="5382" width="14.375" style="151" customWidth="1"/>
    <col min="5383" max="5383" width="49.125" style="151" customWidth="1"/>
    <col min="5384" max="5635" width="9" style="151"/>
    <col min="5636" max="5636" width="46.75" style="151" customWidth="1"/>
    <col min="5637" max="5637" width="11.25" style="151" customWidth="1"/>
    <col min="5638" max="5638" width="14.375" style="151" customWidth="1"/>
    <col min="5639" max="5639" width="49.125" style="151" customWidth="1"/>
    <col min="5640" max="5891" width="9" style="151"/>
    <col min="5892" max="5892" width="46.75" style="151" customWidth="1"/>
    <col min="5893" max="5893" width="11.25" style="151" customWidth="1"/>
    <col min="5894" max="5894" width="14.375" style="151" customWidth="1"/>
    <col min="5895" max="5895" width="49.125" style="151" customWidth="1"/>
    <col min="5896" max="6147" width="9" style="151"/>
    <col min="6148" max="6148" width="46.75" style="151" customWidth="1"/>
    <col min="6149" max="6149" width="11.25" style="151" customWidth="1"/>
    <col min="6150" max="6150" width="14.375" style="151" customWidth="1"/>
    <col min="6151" max="6151" width="49.125" style="151" customWidth="1"/>
    <col min="6152" max="6403" width="9" style="151"/>
    <col min="6404" max="6404" width="46.75" style="151" customWidth="1"/>
    <col min="6405" max="6405" width="11.25" style="151" customWidth="1"/>
    <col min="6406" max="6406" width="14.375" style="151" customWidth="1"/>
    <col min="6407" max="6407" width="49.125" style="151" customWidth="1"/>
    <col min="6408" max="6659" width="9" style="151"/>
    <col min="6660" max="6660" width="46.75" style="151" customWidth="1"/>
    <col min="6661" max="6661" width="11.25" style="151" customWidth="1"/>
    <col min="6662" max="6662" width="14.375" style="151" customWidth="1"/>
    <col min="6663" max="6663" width="49.125" style="151" customWidth="1"/>
    <col min="6664" max="6915" width="9" style="151"/>
    <col min="6916" max="6916" width="46.75" style="151" customWidth="1"/>
    <col min="6917" max="6917" width="11.25" style="151" customWidth="1"/>
    <col min="6918" max="6918" width="14.375" style="151" customWidth="1"/>
    <col min="6919" max="6919" width="49.125" style="151" customWidth="1"/>
    <col min="6920" max="7171" width="9" style="151"/>
    <col min="7172" max="7172" width="46.75" style="151" customWidth="1"/>
    <col min="7173" max="7173" width="11.25" style="151" customWidth="1"/>
    <col min="7174" max="7174" width="14.375" style="151" customWidth="1"/>
    <col min="7175" max="7175" width="49.125" style="151" customWidth="1"/>
    <col min="7176" max="7427" width="9" style="151"/>
    <col min="7428" max="7428" width="46.75" style="151" customWidth="1"/>
    <col min="7429" max="7429" width="11.25" style="151" customWidth="1"/>
    <col min="7430" max="7430" width="14.375" style="151" customWidth="1"/>
    <col min="7431" max="7431" width="49.125" style="151" customWidth="1"/>
    <col min="7432" max="7683" width="9" style="151"/>
    <col min="7684" max="7684" width="46.75" style="151" customWidth="1"/>
    <col min="7685" max="7685" width="11.25" style="151" customWidth="1"/>
    <col min="7686" max="7686" width="14.375" style="151" customWidth="1"/>
    <col min="7687" max="7687" width="49.125" style="151" customWidth="1"/>
    <col min="7688" max="7939" width="9" style="151"/>
    <col min="7940" max="7940" width="46.75" style="151" customWidth="1"/>
    <col min="7941" max="7941" width="11.25" style="151" customWidth="1"/>
    <col min="7942" max="7942" width="14.375" style="151" customWidth="1"/>
    <col min="7943" max="7943" width="49.125" style="151" customWidth="1"/>
    <col min="7944" max="8195" width="9" style="151"/>
    <col min="8196" max="8196" width="46.75" style="151" customWidth="1"/>
    <col min="8197" max="8197" width="11.25" style="151" customWidth="1"/>
    <col min="8198" max="8198" width="14.375" style="151" customWidth="1"/>
    <col min="8199" max="8199" width="49.125" style="151" customWidth="1"/>
    <col min="8200" max="8451" width="9" style="151"/>
    <col min="8452" max="8452" width="46.75" style="151" customWidth="1"/>
    <col min="8453" max="8453" width="11.25" style="151" customWidth="1"/>
    <col min="8454" max="8454" width="14.375" style="151" customWidth="1"/>
    <col min="8455" max="8455" width="49.125" style="151" customWidth="1"/>
    <col min="8456" max="8707" width="9" style="151"/>
    <col min="8708" max="8708" width="46.75" style="151" customWidth="1"/>
    <col min="8709" max="8709" width="11.25" style="151" customWidth="1"/>
    <col min="8710" max="8710" width="14.375" style="151" customWidth="1"/>
    <col min="8711" max="8711" width="49.125" style="151" customWidth="1"/>
    <col min="8712" max="8963" width="9" style="151"/>
    <col min="8964" max="8964" width="46.75" style="151" customWidth="1"/>
    <col min="8965" max="8965" width="11.25" style="151" customWidth="1"/>
    <col min="8966" max="8966" width="14.375" style="151" customWidth="1"/>
    <col min="8967" max="8967" width="49.125" style="151" customWidth="1"/>
    <col min="8968" max="9219" width="9" style="151"/>
    <col min="9220" max="9220" width="46.75" style="151" customWidth="1"/>
    <col min="9221" max="9221" width="11.25" style="151" customWidth="1"/>
    <col min="9222" max="9222" width="14.375" style="151" customWidth="1"/>
    <col min="9223" max="9223" width="49.125" style="151" customWidth="1"/>
    <col min="9224" max="9475" width="9" style="151"/>
    <col min="9476" max="9476" width="46.75" style="151" customWidth="1"/>
    <col min="9477" max="9477" width="11.25" style="151" customWidth="1"/>
    <col min="9478" max="9478" width="14.375" style="151" customWidth="1"/>
    <col min="9479" max="9479" width="49.125" style="151" customWidth="1"/>
    <col min="9480" max="9731" width="9" style="151"/>
    <col min="9732" max="9732" width="46.75" style="151" customWidth="1"/>
    <col min="9733" max="9733" width="11.25" style="151" customWidth="1"/>
    <col min="9734" max="9734" width="14.375" style="151" customWidth="1"/>
    <col min="9735" max="9735" width="49.125" style="151" customWidth="1"/>
    <col min="9736" max="9987" width="9" style="151"/>
    <col min="9988" max="9988" width="46.75" style="151" customWidth="1"/>
    <col min="9989" max="9989" width="11.25" style="151" customWidth="1"/>
    <col min="9990" max="9990" width="14.375" style="151" customWidth="1"/>
    <col min="9991" max="9991" width="49.125" style="151" customWidth="1"/>
    <col min="9992" max="10243" width="9" style="151"/>
    <col min="10244" max="10244" width="46.75" style="151" customWidth="1"/>
    <col min="10245" max="10245" width="11.25" style="151" customWidth="1"/>
    <col min="10246" max="10246" width="14.375" style="151" customWidth="1"/>
    <col min="10247" max="10247" width="49.125" style="151" customWidth="1"/>
    <col min="10248" max="10499" width="9" style="151"/>
    <col min="10500" max="10500" width="46.75" style="151" customWidth="1"/>
    <col min="10501" max="10501" width="11.25" style="151" customWidth="1"/>
    <col min="10502" max="10502" width="14.375" style="151" customWidth="1"/>
    <col min="10503" max="10503" width="49.125" style="151" customWidth="1"/>
    <col min="10504" max="10755" width="9" style="151"/>
    <col min="10756" max="10756" width="46.75" style="151" customWidth="1"/>
    <col min="10757" max="10757" width="11.25" style="151" customWidth="1"/>
    <col min="10758" max="10758" width="14.375" style="151" customWidth="1"/>
    <col min="10759" max="10759" width="49.125" style="151" customWidth="1"/>
    <col min="10760" max="11011" width="9" style="151"/>
    <col min="11012" max="11012" width="46.75" style="151" customWidth="1"/>
    <col min="11013" max="11013" width="11.25" style="151" customWidth="1"/>
    <col min="11014" max="11014" width="14.375" style="151" customWidth="1"/>
    <col min="11015" max="11015" width="49.125" style="151" customWidth="1"/>
    <col min="11016" max="11267" width="9" style="151"/>
    <col min="11268" max="11268" width="46.75" style="151" customWidth="1"/>
    <col min="11269" max="11269" width="11.25" style="151" customWidth="1"/>
    <col min="11270" max="11270" width="14.375" style="151" customWidth="1"/>
    <col min="11271" max="11271" width="49.125" style="151" customWidth="1"/>
    <col min="11272" max="11523" width="9" style="151"/>
    <col min="11524" max="11524" width="46.75" style="151" customWidth="1"/>
    <col min="11525" max="11525" width="11.25" style="151" customWidth="1"/>
    <col min="11526" max="11526" width="14.375" style="151" customWidth="1"/>
    <col min="11527" max="11527" width="49.125" style="151" customWidth="1"/>
    <col min="11528" max="11779" width="9" style="151"/>
    <col min="11780" max="11780" width="46.75" style="151" customWidth="1"/>
    <col min="11781" max="11781" width="11.25" style="151" customWidth="1"/>
    <col min="11782" max="11782" width="14.375" style="151" customWidth="1"/>
    <col min="11783" max="11783" width="49.125" style="151" customWidth="1"/>
    <col min="11784" max="12035" width="9" style="151"/>
    <col min="12036" max="12036" width="46.75" style="151" customWidth="1"/>
    <col min="12037" max="12037" width="11.25" style="151" customWidth="1"/>
    <col min="12038" max="12038" width="14.375" style="151" customWidth="1"/>
    <col min="12039" max="12039" width="49.125" style="151" customWidth="1"/>
    <col min="12040" max="12291" width="9" style="151"/>
    <col min="12292" max="12292" width="46.75" style="151" customWidth="1"/>
    <col min="12293" max="12293" width="11.25" style="151" customWidth="1"/>
    <col min="12294" max="12294" width="14.375" style="151" customWidth="1"/>
    <col min="12295" max="12295" width="49.125" style="151" customWidth="1"/>
    <col min="12296" max="12547" width="9" style="151"/>
    <col min="12548" max="12548" width="46.75" style="151" customWidth="1"/>
    <col min="12549" max="12549" width="11.25" style="151" customWidth="1"/>
    <col min="12550" max="12550" width="14.375" style="151" customWidth="1"/>
    <col min="12551" max="12551" width="49.125" style="151" customWidth="1"/>
    <col min="12552" max="12803" width="9" style="151"/>
    <col min="12804" max="12804" width="46.75" style="151" customWidth="1"/>
    <col min="12805" max="12805" width="11.25" style="151" customWidth="1"/>
    <col min="12806" max="12806" width="14.375" style="151" customWidth="1"/>
    <col min="12807" max="12807" width="49.125" style="151" customWidth="1"/>
    <col min="12808" max="13059" width="9" style="151"/>
    <col min="13060" max="13060" width="46.75" style="151" customWidth="1"/>
    <col min="13061" max="13061" width="11.25" style="151" customWidth="1"/>
    <col min="13062" max="13062" width="14.375" style="151" customWidth="1"/>
    <col min="13063" max="13063" width="49.125" style="151" customWidth="1"/>
    <col min="13064" max="13315" width="9" style="151"/>
    <col min="13316" max="13316" width="46.75" style="151" customWidth="1"/>
    <col min="13317" max="13317" width="11.25" style="151" customWidth="1"/>
    <col min="13318" max="13318" width="14.375" style="151" customWidth="1"/>
    <col min="13319" max="13319" width="49.125" style="151" customWidth="1"/>
    <col min="13320" max="13571" width="9" style="151"/>
    <col min="13572" max="13572" width="46.75" style="151" customWidth="1"/>
    <col min="13573" max="13573" width="11.25" style="151" customWidth="1"/>
    <col min="13574" max="13574" width="14.375" style="151" customWidth="1"/>
    <col min="13575" max="13575" width="49.125" style="151" customWidth="1"/>
    <col min="13576" max="13827" width="9" style="151"/>
    <col min="13828" max="13828" width="46.75" style="151" customWidth="1"/>
    <col min="13829" max="13829" width="11.25" style="151" customWidth="1"/>
    <col min="13830" max="13830" width="14.375" style="151" customWidth="1"/>
    <col min="13831" max="13831" width="49.125" style="151" customWidth="1"/>
    <col min="13832" max="14083" width="9" style="151"/>
    <col min="14084" max="14084" width="46.75" style="151" customWidth="1"/>
    <col min="14085" max="14085" width="11.25" style="151" customWidth="1"/>
    <col min="14086" max="14086" width="14.375" style="151" customWidth="1"/>
    <col min="14087" max="14087" width="49.125" style="151" customWidth="1"/>
    <col min="14088" max="14339" width="9" style="151"/>
    <col min="14340" max="14340" width="46.75" style="151" customWidth="1"/>
    <col min="14341" max="14341" width="11.25" style="151" customWidth="1"/>
    <col min="14342" max="14342" width="14.375" style="151" customWidth="1"/>
    <col min="14343" max="14343" width="49.125" style="151" customWidth="1"/>
    <col min="14344" max="14595" width="9" style="151"/>
    <col min="14596" max="14596" width="46.75" style="151" customWidth="1"/>
    <col min="14597" max="14597" width="11.25" style="151" customWidth="1"/>
    <col min="14598" max="14598" width="14.375" style="151" customWidth="1"/>
    <col min="14599" max="14599" width="49.125" style="151" customWidth="1"/>
    <col min="14600" max="14851" width="9" style="151"/>
    <col min="14852" max="14852" width="46.75" style="151" customWidth="1"/>
    <col min="14853" max="14853" width="11.25" style="151" customWidth="1"/>
    <col min="14854" max="14854" width="14.375" style="151" customWidth="1"/>
    <col min="14855" max="14855" width="49.125" style="151" customWidth="1"/>
    <col min="14856" max="15107" width="9" style="151"/>
    <col min="15108" max="15108" width="46.75" style="151" customWidth="1"/>
    <col min="15109" max="15109" width="11.25" style="151" customWidth="1"/>
    <col min="15110" max="15110" width="14.375" style="151" customWidth="1"/>
    <col min="15111" max="15111" width="49.125" style="151" customWidth="1"/>
    <col min="15112" max="15363" width="9" style="151"/>
    <col min="15364" max="15364" width="46.75" style="151" customWidth="1"/>
    <col min="15365" max="15365" width="11.25" style="151" customWidth="1"/>
    <col min="15366" max="15366" width="14.375" style="151" customWidth="1"/>
    <col min="15367" max="15367" width="49.125" style="151" customWidth="1"/>
    <col min="15368" max="15619" width="9" style="151"/>
    <col min="15620" max="15620" width="46.75" style="151" customWidth="1"/>
    <col min="15621" max="15621" width="11.25" style="151" customWidth="1"/>
    <col min="15622" max="15622" width="14.375" style="151" customWidth="1"/>
    <col min="15623" max="15623" width="49.125" style="151" customWidth="1"/>
    <col min="15624" max="15875" width="9" style="151"/>
    <col min="15876" max="15876" width="46.75" style="151" customWidth="1"/>
    <col min="15877" max="15877" width="11.25" style="151" customWidth="1"/>
    <col min="15878" max="15878" width="14.375" style="151" customWidth="1"/>
    <col min="15879" max="15879" width="49.125" style="151" customWidth="1"/>
    <col min="15880" max="16131" width="9" style="151"/>
    <col min="16132" max="16132" width="46.75" style="151" customWidth="1"/>
    <col min="16133" max="16133" width="11.25" style="151" customWidth="1"/>
    <col min="16134" max="16134" width="14.375" style="151" customWidth="1"/>
    <col min="16135" max="16135" width="49.125" style="151" customWidth="1"/>
    <col min="16136" max="16384" width="9" style="151"/>
  </cols>
  <sheetData>
    <row r="1" spans="1:8" s="150" customFormat="1" ht="39" customHeight="1" x14ac:dyDescent="0.2">
      <c r="A1" s="299" t="s">
        <v>149</v>
      </c>
      <c r="B1" s="299"/>
      <c r="C1" s="299"/>
      <c r="D1" s="299"/>
      <c r="E1" s="299"/>
      <c r="F1" s="299"/>
      <c r="G1" s="299"/>
    </row>
    <row r="2" spans="1:8" s="150" customFormat="1" ht="33.75" customHeight="1" x14ac:dyDescent="0.2">
      <c r="A2" s="300" t="s">
        <v>150</v>
      </c>
      <c r="B2" s="300"/>
      <c r="C2" s="300"/>
      <c r="D2" s="300"/>
      <c r="E2" s="300"/>
      <c r="F2" s="300"/>
      <c r="G2" s="300"/>
    </row>
    <row r="3" spans="1:8" ht="27.75" customHeight="1" x14ac:dyDescent="0.35">
      <c r="A3" s="301" t="s">
        <v>57</v>
      </c>
      <c r="B3" s="304" t="s">
        <v>151</v>
      </c>
      <c r="C3" s="305"/>
      <c r="D3" s="305"/>
      <c r="E3" s="306"/>
      <c r="F3" s="304" t="s">
        <v>152</v>
      </c>
      <c r="G3" s="308" t="s">
        <v>153</v>
      </c>
    </row>
    <row r="4" spans="1:8" s="152" customFormat="1" ht="24" customHeight="1" x14ac:dyDescent="0.2">
      <c r="A4" s="302"/>
      <c r="B4" s="311" t="s">
        <v>160</v>
      </c>
      <c r="C4" s="312"/>
      <c r="D4" s="312"/>
      <c r="E4" s="313"/>
      <c r="F4" s="307"/>
      <c r="G4" s="309"/>
    </row>
    <row r="5" spans="1:8" s="152" customFormat="1" ht="36" customHeight="1" x14ac:dyDescent="0.2">
      <c r="A5" s="303"/>
      <c r="B5" s="153" t="s">
        <v>15</v>
      </c>
      <c r="C5" s="153" t="s">
        <v>154</v>
      </c>
      <c r="D5" s="153" t="s">
        <v>155</v>
      </c>
      <c r="E5" s="153" t="s">
        <v>156</v>
      </c>
      <c r="F5" s="154" t="s">
        <v>157</v>
      </c>
      <c r="G5" s="310"/>
    </row>
    <row r="6" spans="1:8" s="156" customFormat="1" ht="51.75" customHeight="1" x14ac:dyDescent="0.35">
      <c r="A6" s="159" t="s">
        <v>161</v>
      </c>
      <c r="B6" s="160">
        <f t="shared" ref="B6:B11" si="0">SUM(C6:E6)</f>
        <v>3</v>
      </c>
      <c r="C6" s="160">
        <v>1</v>
      </c>
      <c r="D6" s="160">
        <v>2</v>
      </c>
      <c r="E6" s="160">
        <v>0</v>
      </c>
      <c r="F6" s="161">
        <f>AVERAGE('รายงานผลเชิงรุก (9 เดือน)'!E7:E9)</f>
        <v>66.666666666666671</v>
      </c>
      <c r="G6" s="155"/>
    </row>
    <row r="7" spans="1:8" s="156" customFormat="1" ht="30" customHeight="1" x14ac:dyDescent="0.35">
      <c r="A7" s="159" t="s">
        <v>130</v>
      </c>
      <c r="B7" s="160">
        <f t="shared" si="0"/>
        <v>3</v>
      </c>
      <c r="C7" s="160">
        <v>2</v>
      </c>
      <c r="D7" s="160">
        <v>1</v>
      </c>
      <c r="E7" s="160">
        <v>0</v>
      </c>
      <c r="F7" s="161">
        <f>AVERAGE('รายงานผลเชิงรุก (9 เดือน)'!E11:E13)</f>
        <v>88.8888888888889</v>
      </c>
      <c r="G7" s="157"/>
      <c r="H7" s="158"/>
    </row>
    <row r="8" spans="1:8" s="156" customFormat="1" ht="50.25" customHeight="1" x14ac:dyDescent="0.35">
      <c r="A8" s="159" t="s">
        <v>162</v>
      </c>
      <c r="B8" s="160">
        <f t="shared" si="0"/>
        <v>2</v>
      </c>
      <c r="C8" s="160">
        <v>1</v>
      </c>
      <c r="D8" s="160">
        <v>1</v>
      </c>
      <c r="E8" s="160">
        <v>0</v>
      </c>
      <c r="F8" s="161">
        <f>AVERAGE('รายงานผลเชิงรุก (9 เดือน)'!E15:E16)</f>
        <v>66.666666666666671</v>
      </c>
      <c r="G8" s="155"/>
    </row>
    <row r="9" spans="1:8" s="156" customFormat="1" ht="47.25" customHeight="1" x14ac:dyDescent="0.35">
      <c r="A9" s="159" t="s">
        <v>63</v>
      </c>
      <c r="B9" s="160">
        <f t="shared" si="0"/>
        <v>1</v>
      </c>
      <c r="C9" s="160">
        <v>1</v>
      </c>
      <c r="D9" s="160">
        <v>0</v>
      </c>
      <c r="E9" s="160">
        <v>0</v>
      </c>
      <c r="F9" s="161">
        <f>AVERAGE('รายงานผลเชิงรุก (9 เดือน)'!E18)</f>
        <v>100</v>
      </c>
      <c r="G9" s="157"/>
    </row>
    <row r="10" spans="1:8" s="156" customFormat="1" ht="54.75" customHeight="1" x14ac:dyDescent="0.35">
      <c r="A10" s="159" t="s">
        <v>64</v>
      </c>
      <c r="B10" s="160">
        <f t="shared" si="0"/>
        <v>1</v>
      </c>
      <c r="C10" s="160">
        <v>1</v>
      </c>
      <c r="D10" s="160">
        <v>0</v>
      </c>
      <c r="E10" s="160">
        <v>0</v>
      </c>
      <c r="F10" s="161">
        <f>AVERAGE('รายงานผลเชิงรุก (9 เดือน)'!E20)</f>
        <v>100</v>
      </c>
      <c r="G10" s="157"/>
    </row>
    <row r="11" spans="1:8" s="150" customFormat="1" ht="28.5" customHeight="1" x14ac:dyDescent="0.2">
      <c r="A11" s="162" t="s">
        <v>158</v>
      </c>
      <c r="B11" s="163">
        <f t="shared" si="0"/>
        <v>10</v>
      </c>
      <c r="C11" s="163">
        <f>SUM(C6:C10)</f>
        <v>6</v>
      </c>
      <c r="D11" s="163">
        <f>SUM(D6:D10)</f>
        <v>4</v>
      </c>
      <c r="E11" s="163">
        <f>SUM(E6:E10)</f>
        <v>0</v>
      </c>
      <c r="F11" s="164">
        <f>'รายงานผลเชิงรุก (9 เดือน)'!E21</f>
        <v>80</v>
      </c>
      <c r="G11" s="297"/>
    </row>
    <row r="12" spans="1:8" s="150" customFormat="1" ht="24.75" customHeight="1" x14ac:dyDescent="0.2">
      <c r="A12" s="165" t="s">
        <v>159</v>
      </c>
      <c r="B12" s="294"/>
      <c r="C12" s="295"/>
      <c r="D12" s="295"/>
      <c r="E12" s="296"/>
      <c r="F12" s="166">
        <f>F11*5/100</f>
        <v>4</v>
      </c>
      <c r="G12" s="298"/>
    </row>
    <row r="13" spans="1:8" s="168" customFormat="1" x14ac:dyDescent="0.35">
      <c r="A13" s="167"/>
      <c r="B13" s="167"/>
      <c r="C13" s="167"/>
      <c r="D13" s="167"/>
      <c r="E13" s="167"/>
      <c r="F13" s="167"/>
      <c r="G13" s="151"/>
    </row>
    <row r="59" spans="3:8" s="168" customFormat="1" x14ac:dyDescent="0.35">
      <c r="C59" s="168">
        <v>5</v>
      </c>
      <c r="D59" s="168">
        <v>3</v>
      </c>
      <c r="G59" s="151"/>
      <c r="H59" s="151"/>
    </row>
  </sheetData>
  <mergeCells count="9">
    <mergeCell ref="B12:E12"/>
    <mergeCell ref="G11:G12"/>
    <mergeCell ref="A1:G1"/>
    <mergeCell ref="A2:G2"/>
    <mergeCell ref="A3:A5"/>
    <mergeCell ref="B3:E3"/>
    <mergeCell ref="F3:F4"/>
    <mergeCell ref="G3:G5"/>
    <mergeCell ref="B4:E4"/>
  </mergeCells>
  <printOptions horizontalCentered="1"/>
  <pageMargins left="0.31496062992125984" right="0.31496062992125984" top="0.74803149606299213" bottom="0.55118110236220474" header="0.31496062992125984" footer="0.31496062992125984"/>
  <pageSetup paperSize="9" scale="85" firstPageNumber="18" orientation="landscape" useFirstPageNumber="1" r:id="rId1"/>
  <headerFooter>
    <oddHeader>&amp;C&amp;"TH SarabunPSK,ธรรมดา"&amp;12&amp;P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928A-8E2C-42C2-B530-641FBDB34FDA}">
  <dimension ref="A1:N42"/>
  <sheetViews>
    <sheetView zoomScaleNormal="100" workbookViewId="0">
      <selection activeCell="A2" sqref="A2:N2"/>
    </sheetView>
  </sheetViews>
  <sheetFormatPr defaultRowHeight="24" x14ac:dyDescent="0.55000000000000004"/>
  <cols>
    <col min="1" max="1" width="5.75" style="95" customWidth="1"/>
    <col min="2" max="2" width="33.625" style="93" customWidth="1"/>
    <col min="3" max="3" width="13.125" style="1" customWidth="1"/>
    <col min="4" max="4" width="12.125" style="1" customWidth="1"/>
    <col min="5" max="5" width="13.25" style="94" customWidth="1"/>
    <col min="6" max="6" width="13.125" style="94" customWidth="1"/>
    <col min="7" max="7" width="17.875" style="94" hidden="1" customWidth="1"/>
    <col min="8" max="8" width="11.875" style="1" customWidth="1"/>
    <col min="9" max="9" width="13.375" style="95" customWidth="1"/>
    <col min="10" max="10" width="14.375" style="1" customWidth="1"/>
    <col min="11" max="11" width="8.875" style="1" customWidth="1"/>
    <col min="12" max="12" width="10.25" style="96" customWidth="1"/>
    <col min="13" max="13" width="44.5" style="96" customWidth="1"/>
    <col min="14" max="14" width="11.875" style="95" customWidth="1"/>
    <col min="15" max="210" width="9" style="1"/>
    <col min="211" max="211" width="6.625" style="1" customWidth="1"/>
    <col min="212" max="212" width="63.625" style="1" customWidth="1"/>
    <col min="213" max="213" width="13.75" style="1" customWidth="1"/>
    <col min="214" max="214" width="0" style="1" hidden="1" customWidth="1"/>
    <col min="215" max="215" width="20.75" style="1" customWidth="1"/>
    <col min="216" max="216" width="35.375" style="1" customWidth="1"/>
    <col min="217" max="217" width="8.125" style="1" customWidth="1"/>
    <col min="218" max="218" width="8.625" style="1" bestFit="1" customWidth="1"/>
    <col min="219" max="466" width="9" style="1"/>
    <col min="467" max="467" width="6.625" style="1" customWidth="1"/>
    <col min="468" max="468" width="63.625" style="1" customWidth="1"/>
    <col min="469" max="469" width="13.75" style="1" customWidth="1"/>
    <col min="470" max="470" width="0" style="1" hidden="1" customWidth="1"/>
    <col min="471" max="471" width="20.75" style="1" customWidth="1"/>
    <col min="472" max="472" width="35.375" style="1" customWidth="1"/>
    <col min="473" max="473" width="8.125" style="1" customWidth="1"/>
    <col min="474" max="474" width="8.625" style="1" bestFit="1" customWidth="1"/>
    <col min="475" max="722" width="9" style="1"/>
    <col min="723" max="723" width="6.625" style="1" customWidth="1"/>
    <col min="724" max="724" width="63.625" style="1" customWidth="1"/>
    <col min="725" max="725" width="13.75" style="1" customWidth="1"/>
    <col min="726" max="726" width="0" style="1" hidden="1" customWidth="1"/>
    <col min="727" max="727" width="20.75" style="1" customWidth="1"/>
    <col min="728" max="728" width="35.375" style="1" customWidth="1"/>
    <col min="729" max="729" width="8.125" style="1" customWidth="1"/>
    <col min="730" max="730" width="8.625" style="1" bestFit="1" customWidth="1"/>
    <col min="731" max="978" width="9" style="1"/>
    <col min="979" max="979" width="6.625" style="1" customWidth="1"/>
    <col min="980" max="980" width="63.625" style="1" customWidth="1"/>
    <col min="981" max="981" width="13.75" style="1" customWidth="1"/>
    <col min="982" max="982" width="0" style="1" hidden="1" customWidth="1"/>
    <col min="983" max="983" width="20.75" style="1" customWidth="1"/>
    <col min="984" max="984" width="35.375" style="1" customWidth="1"/>
    <col min="985" max="985" width="8.125" style="1" customWidth="1"/>
    <col min="986" max="986" width="8.625" style="1" bestFit="1" customWidth="1"/>
    <col min="987" max="1234" width="9" style="1"/>
    <col min="1235" max="1235" width="6.625" style="1" customWidth="1"/>
    <col min="1236" max="1236" width="63.625" style="1" customWidth="1"/>
    <col min="1237" max="1237" width="13.75" style="1" customWidth="1"/>
    <col min="1238" max="1238" width="0" style="1" hidden="1" customWidth="1"/>
    <col min="1239" max="1239" width="20.75" style="1" customWidth="1"/>
    <col min="1240" max="1240" width="35.375" style="1" customWidth="1"/>
    <col min="1241" max="1241" width="8.125" style="1" customWidth="1"/>
    <col min="1242" max="1242" width="8.625" style="1" bestFit="1" customWidth="1"/>
    <col min="1243" max="1490" width="9" style="1"/>
    <col min="1491" max="1491" width="6.625" style="1" customWidth="1"/>
    <col min="1492" max="1492" width="63.625" style="1" customWidth="1"/>
    <col min="1493" max="1493" width="13.75" style="1" customWidth="1"/>
    <col min="1494" max="1494" width="0" style="1" hidden="1" customWidth="1"/>
    <col min="1495" max="1495" width="20.75" style="1" customWidth="1"/>
    <col min="1496" max="1496" width="35.375" style="1" customWidth="1"/>
    <col min="1497" max="1497" width="8.125" style="1" customWidth="1"/>
    <col min="1498" max="1498" width="8.625" style="1" bestFit="1" customWidth="1"/>
    <col min="1499" max="1746" width="9" style="1"/>
    <col min="1747" max="1747" width="6.625" style="1" customWidth="1"/>
    <col min="1748" max="1748" width="63.625" style="1" customWidth="1"/>
    <col min="1749" max="1749" width="13.75" style="1" customWidth="1"/>
    <col min="1750" max="1750" width="0" style="1" hidden="1" customWidth="1"/>
    <col min="1751" max="1751" width="20.75" style="1" customWidth="1"/>
    <col min="1752" max="1752" width="35.375" style="1" customWidth="1"/>
    <col min="1753" max="1753" width="8.125" style="1" customWidth="1"/>
    <col min="1754" max="1754" width="8.625" style="1" bestFit="1" customWidth="1"/>
    <col min="1755" max="2002" width="9" style="1"/>
    <col min="2003" max="2003" width="6.625" style="1" customWidth="1"/>
    <col min="2004" max="2004" width="63.625" style="1" customWidth="1"/>
    <col min="2005" max="2005" width="13.75" style="1" customWidth="1"/>
    <col min="2006" max="2006" width="0" style="1" hidden="1" customWidth="1"/>
    <col min="2007" max="2007" width="20.75" style="1" customWidth="1"/>
    <col min="2008" max="2008" width="35.375" style="1" customWidth="1"/>
    <col min="2009" max="2009" width="8.125" style="1" customWidth="1"/>
    <col min="2010" max="2010" width="8.625" style="1" bestFit="1" customWidth="1"/>
    <col min="2011" max="2258" width="9" style="1"/>
    <col min="2259" max="2259" width="6.625" style="1" customWidth="1"/>
    <col min="2260" max="2260" width="63.625" style="1" customWidth="1"/>
    <col min="2261" max="2261" width="13.75" style="1" customWidth="1"/>
    <col min="2262" max="2262" width="0" style="1" hidden="1" customWidth="1"/>
    <col min="2263" max="2263" width="20.75" style="1" customWidth="1"/>
    <col min="2264" max="2264" width="35.375" style="1" customWidth="1"/>
    <col min="2265" max="2265" width="8.125" style="1" customWidth="1"/>
    <col min="2266" max="2266" width="8.625" style="1" bestFit="1" customWidth="1"/>
    <col min="2267" max="2514" width="9" style="1"/>
    <col min="2515" max="2515" width="6.625" style="1" customWidth="1"/>
    <col min="2516" max="2516" width="63.625" style="1" customWidth="1"/>
    <col min="2517" max="2517" width="13.75" style="1" customWidth="1"/>
    <col min="2518" max="2518" width="0" style="1" hidden="1" customWidth="1"/>
    <col min="2519" max="2519" width="20.75" style="1" customWidth="1"/>
    <col min="2520" max="2520" width="35.375" style="1" customWidth="1"/>
    <col min="2521" max="2521" width="8.125" style="1" customWidth="1"/>
    <col min="2522" max="2522" width="8.625" style="1" bestFit="1" customWidth="1"/>
    <col min="2523" max="2770" width="9" style="1"/>
    <col min="2771" max="2771" width="6.625" style="1" customWidth="1"/>
    <col min="2772" max="2772" width="63.625" style="1" customWidth="1"/>
    <col min="2773" max="2773" width="13.75" style="1" customWidth="1"/>
    <col min="2774" max="2774" width="0" style="1" hidden="1" customWidth="1"/>
    <col min="2775" max="2775" width="20.75" style="1" customWidth="1"/>
    <col min="2776" max="2776" width="35.375" style="1" customWidth="1"/>
    <col min="2777" max="2777" width="8.125" style="1" customWidth="1"/>
    <col min="2778" max="2778" width="8.625" style="1" bestFit="1" customWidth="1"/>
    <col min="2779" max="3026" width="9" style="1"/>
    <col min="3027" max="3027" width="6.625" style="1" customWidth="1"/>
    <col min="3028" max="3028" width="63.625" style="1" customWidth="1"/>
    <col min="3029" max="3029" width="13.75" style="1" customWidth="1"/>
    <col min="3030" max="3030" width="0" style="1" hidden="1" customWidth="1"/>
    <col min="3031" max="3031" width="20.75" style="1" customWidth="1"/>
    <col min="3032" max="3032" width="35.375" style="1" customWidth="1"/>
    <col min="3033" max="3033" width="8.125" style="1" customWidth="1"/>
    <col min="3034" max="3034" width="8.625" style="1" bestFit="1" customWidth="1"/>
    <col min="3035" max="3282" width="9" style="1"/>
    <col min="3283" max="3283" width="6.625" style="1" customWidth="1"/>
    <col min="3284" max="3284" width="63.625" style="1" customWidth="1"/>
    <col min="3285" max="3285" width="13.75" style="1" customWidth="1"/>
    <col min="3286" max="3286" width="0" style="1" hidden="1" customWidth="1"/>
    <col min="3287" max="3287" width="20.75" style="1" customWidth="1"/>
    <col min="3288" max="3288" width="35.375" style="1" customWidth="1"/>
    <col min="3289" max="3289" width="8.125" style="1" customWidth="1"/>
    <col min="3290" max="3290" width="8.625" style="1" bestFit="1" customWidth="1"/>
    <col min="3291" max="3538" width="9" style="1"/>
    <col min="3539" max="3539" width="6.625" style="1" customWidth="1"/>
    <col min="3540" max="3540" width="63.625" style="1" customWidth="1"/>
    <col min="3541" max="3541" width="13.75" style="1" customWidth="1"/>
    <col min="3542" max="3542" width="0" style="1" hidden="1" customWidth="1"/>
    <col min="3543" max="3543" width="20.75" style="1" customWidth="1"/>
    <col min="3544" max="3544" width="35.375" style="1" customWidth="1"/>
    <col min="3545" max="3545" width="8.125" style="1" customWidth="1"/>
    <col min="3546" max="3546" width="8.625" style="1" bestFit="1" customWidth="1"/>
    <col min="3547" max="3794" width="9" style="1"/>
    <col min="3795" max="3795" width="6.625" style="1" customWidth="1"/>
    <col min="3796" max="3796" width="63.625" style="1" customWidth="1"/>
    <col min="3797" max="3797" width="13.75" style="1" customWidth="1"/>
    <col min="3798" max="3798" width="0" style="1" hidden="1" customWidth="1"/>
    <col min="3799" max="3799" width="20.75" style="1" customWidth="1"/>
    <col min="3800" max="3800" width="35.375" style="1" customWidth="1"/>
    <col min="3801" max="3801" width="8.125" style="1" customWidth="1"/>
    <col min="3802" max="3802" width="8.625" style="1" bestFit="1" customWidth="1"/>
    <col min="3803" max="4050" width="9" style="1"/>
    <col min="4051" max="4051" width="6.625" style="1" customWidth="1"/>
    <col min="4052" max="4052" width="63.625" style="1" customWidth="1"/>
    <col min="4053" max="4053" width="13.75" style="1" customWidth="1"/>
    <col min="4054" max="4054" width="0" style="1" hidden="1" customWidth="1"/>
    <col min="4055" max="4055" width="20.75" style="1" customWidth="1"/>
    <col min="4056" max="4056" width="35.375" style="1" customWidth="1"/>
    <col min="4057" max="4057" width="8.125" style="1" customWidth="1"/>
    <col min="4058" max="4058" width="8.625" style="1" bestFit="1" customWidth="1"/>
    <col min="4059" max="4306" width="9" style="1"/>
    <col min="4307" max="4307" width="6.625" style="1" customWidth="1"/>
    <col min="4308" max="4308" width="63.625" style="1" customWidth="1"/>
    <col min="4309" max="4309" width="13.75" style="1" customWidth="1"/>
    <col min="4310" max="4310" width="0" style="1" hidden="1" customWidth="1"/>
    <col min="4311" max="4311" width="20.75" style="1" customWidth="1"/>
    <col min="4312" max="4312" width="35.375" style="1" customWidth="1"/>
    <col min="4313" max="4313" width="8.125" style="1" customWidth="1"/>
    <col min="4314" max="4314" width="8.625" style="1" bestFit="1" customWidth="1"/>
    <col min="4315" max="4562" width="9" style="1"/>
    <col min="4563" max="4563" width="6.625" style="1" customWidth="1"/>
    <col min="4564" max="4564" width="63.625" style="1" customWidth="1"/>
    <col min="4565" max="4565" width="13.75" style="1" customWidth="1"/>
    <col min="4566" max="4566" width="0" style="1" hidden="1" customWidth="1"/>
    <col min="4567" max="4567" width="20.75" style="1" customWidth="1"/>
    <col min="4568" max="4568" width="35.375" style="1" customWidth="1"/>
    <col min="4569" max="4569" width="8.125" style="1" customWidth="1"/>
    <col min="4570" max="4570" width="8.625" style="1" bestFit="1" customWidth="1"/>
    <col min="4571" max="4818" width="9" style="1"/>
    <col min="4819" max="4819" width="6.625" style="1" customWidth="1"/>
    <col min="4820" max="4820" width="63.625" style="1" customWidth="1"/>
    <col min="4821" max="4821" width="13.75" style="1" customWidth="1"/>
    <col min="4822" max="4822" width="0" style="1" hidden="1" customWidth="1"/>
    <col min="4823" max="4823" width="20.75" style="1" customWidth="1"/>
    <col min="4824" max="4824" width="35.375" style="1" customWidth="1"/>
    <col min="4825" max="4825" width="8.125" style="1" customWidth="1"/>
    <col min="4826" max="4826" width="8.625" style="1" bestFit="1" customWidth="1"/>
    <col min="4827" max="5074" width="9" style="1"/>
    <col min="5075" max="5075" width="6.625" style="1" customWidth="1"/>
    <col min="5076" max="5076" width="63.625" style="1" customWidth="1"/>
    <col min="5077" max="5077" width="13.75" style="1" customWidth="1"/>
    <col min="5078" max="5078" width="0" style="1" hidden="1" customWidth="1"/>
    <col min="5079" max="5079" width="20.75" style="1" customWidth="1"/>
    <col min="5080" max="5080" width="35.375" style="1" customWidth="1"/>
    <col min="5081" max="5081" width="8.125" style="1" customWidth="1"/>
    <col min="5082" max="5082" width="8.625" style="1" bestFit="1" customWidth="1"/>
    <col min="5083" max="5330" width="9" style="1"/>
    <col min="5331" max="5331" width="6.625" style="1" customWidth="1"/>
    <col min="5332" max="5332" width="63.625" style="1" customWidth="1"/>
    <col min="5333" max="5333" width="13.75" style="1" customWidth="1"/>
    <col min="5334" max="5334" width="0" style="1" hidden="1" customWidth="1"/>
    <col min="5335" max="5335" width="20.75" style="1" customWidth="1"/>
    <col min="5336" max="5336" width="35.375" style="1" customWidth="1"/>
    <col min="5337" max="5337" width="8.125" style="1" customWidth="1"/>
    <col min="5338" max="5338" width="8.625" style="1" bestFit="1" customWidth="1"/>
    <col min="5339" max="5586" width="9" style="1"/>
    <col min="5587" max="5587" width="6.625" style="1" customWidth="1"/>
    <col min="5588" max="5588" width="63.625" style="1" customWidth="1"/>
    <col min="5589" max="5589" width="13.75" style="1" customWidth="1"/>
    <col min="5590" max="5590" width="0" style="1" hidden="1" customWidth="1"/>
    <col min="5591" max="5591" width="20.75" style="1" customWidth="1"/>
    <col min="5592" max="5592" width="35.375" style="1" customWidth="1"/>
    <col min="5593" max="5593" width="8.125" style="1" customWidth="1"/>
    <col min="5594" max="5594" width="8.625" style="1" bestFit="1" customWidth="1"/>
    <col min="5595" max="5842" width="9" style="1"/>
    <col min="5843" max="5843" width="6.625" style="1" customWidth="1"/>
    <col min="5844" max="5844" width="63.625" style="1" customWidth="1"/>
    <col min="5845" max="5845" width="13.75" style="1" customWidth="1"/>
    <col min="5846" max="5846" width="0" style="1" hidden="1" customWidth="1"/>
    <col min="5847" max="5847" width="20.75" style="1" customWidth="1"/>
    <col min="5848" max="5848" width="35.375" style="1" customWidth="1"/>
    <col min="5849" max="5849" width="8.125" style="1" customWidth="1"/>
    <col min="5850" max="5850" width="8.625" style="1" bestFit="1" customWidth="1"/>
    <col min="5851" max="6098" width="9" style="1"/>
    <col min="6099" max="6099" width="6.625" style="1" customWidth="1"/>
    <col min="6100" max="6100" width="63.625" style="1" customWidth="1"/>
    <col min="6101" max="6101" width="13.75" style="1" customWidth="1"/>
    <col min="6102" max="6102" width="0" style="1" hidden="1" customWidth="1"/>
    <col min="6103" max="6103" width="20.75" style="1" customWidth="1"/>
    <col min="6104" max="6104" width="35.375" style="1" customWidth="1"/>
    <col min="6105" max="6105" width="8.125" style="1" customWidth="1"/>
    <col min="6106" max="6106" width="8.625" style="1" bestFit="1" customWidth="1"/>
    <col min="6107" max="6354" width="9" style="1"/>
    <col min="6355" max="6355" width="6.625" style="1" customWidth="1"/>
    <col min="6356" max="6356" width="63.625" style="1" customWidth="1"/>
    <col min="6357" max="6357" width="13.75" style="1" customWidth="1"/>
    <col min="6358" max="6358" width="0" style="1" hidden="1" customWidth="1"/>
    <col min="6359" max="6359" width="20.75" style="1" customWidth="1"/>
    <col min="6360" max="6360" width="35.375" style="1" customWidth="1"/>
    <col min="6361" max="6361" width="8.125" style="1" customWidth="1"/>
    <col min="6362" max="6362" width="8.625" style="1" bestFit="1" customWidth="1"/>
    <col min="6363" max="6610" width="9" style="1"/>
    <col min="6611" max="6611" width="6.625" style="1" customWidth="1"/>
    <col min="6612" max="6612" width="63.625" style="1" customWidth="1"/>
    <col min="6613" max="6613" width="13.75" style="1" customWidth="1"/>
    <col min="6614" max="6614" width="0" style="1" hidden="1" customWidth="1"/>
    <col min="6615" max="6615" width="20.75" style="1" customWidth="1"/>
    <col min="6616" max="6616" width="35.375" style="1" customWidth="1"/>
    <col min="6617" max="6617" width="8.125" style="1" customWidth="1"/>
    <col min="6618" max="6618" width="8.625" style="1" bestFit="1" customWidth="1"/>
    <col min="6619" max="6866" width="9" style="1"/>
    <col min="6867" max="6867" width="6.625" style="1" customWidth="1"/>
    <col min="6868" max="6868" width="63.625" style="1" customWidth="1"/>
    <col min="6869" max="6869" width="13.75" style="1" customWidth="1"/>
    <col min="6870" max="6870" width="0" style="1" hidden="1" customWidth="1"/>
    <col min="6871" max="6871" width="20.75" style="1" customWidth="1"/>
    <col min="6872" max="6872" width="35.375" style="1" customWidth="1"/>
    <col min="6873" max="6873" width="8.125" style="1" customWidth="1"/>
    <col min="6874" max="6874" width="8.625" style="1" bestFit="1" customWidth="1"/>
    <col min="6875" max="7122" width="9" style="1"/>
    <col min="7123" max="7123" width="6.625" style="1" customWidth="1"/>
    <col min="7124" max="7124" width="63.625" style="1" customWidth="1"/>
    <col min="7125" max="7125" width="13.75" style="1" customWidth="1"/>
    <col min="7126" max="7126" width="0" style="1" hidden="1" customWidth="1"/>
    <col min="7127" max="7127" width="20.75" style="1" customWidth="1"/>
    <col min="7128" max="7128" width="35.375" style="1" customWidth="1"/>
    <col min="7129" max="7129" width="8.125" style="1" customWidth="1"/>
    <col min="7130" max="7130" width="8.625" style="1" bestFit="1" customWidth="1"/>
    <col min="7131" max="7378" width="9" style="1"/>
    <col min="7379" max="7379" width="6.625" style="1" customWidth="1"/>
    <col min="7380" max="7380" width="63.625" style="1" customWidth="1"/>
    <col min="7381" max="7381" width="13.75" style="1" customWidth="1"/>
    <col min="7382" max="7382" width="0" style="1" hidden="1" customWidth="1"/>
    <col min="7383" max="7383" width="20.75" style="1" customWidth="1"/>
    <col min="7384" max="7384" width="35.375" style="1" customWidth="1"/>
    <col min="7385" max="7385" width="8.125" style="1" customWidth="1"/>
    <col min="7386" max="7386" width="8.625" style="1" bestFit="1" customWidth="1"/>
    <col min="7387" max="7634" width="9" style="1"/>
    <col min="7635" max="7635" width="6.625" style="1" customWidth="1"/>
    <col min="7636" max="7636" width="63.625" style="1" customWidth="1"/>
    <col min="7637" max="7637" width="13.75" style="1" customWidth="1"/>
    <col min="7638" max="7638" width="0" style="1" hidden="1" customWidth="1"/>
    <col min="7639" max="7639" width="20.75" style="1" customWidth="1"/>
    <col min="7640" max="7640" width="35.375" style="1" customWidth="1"/>
    <col min="7641" max="7641" width="8.125" style="1" customWidth="1"/>
    <col min="7642" max="7642" width="8.625" style="1" bestFit="1" customWidth="1"/>
    <col min="7643" max="7890" width="9" style="1"/>
    <col min="7891" max="7891" width="6.625" style="1" customWidth="1"/>
    <col min="7892" max="7892" width="63.625" style="1" customWidth="1"/>
    <col min="7893" max="7893" width="13.75" style="1" customWidth="1"/>
    <col min="7894" max="7894" width="0" style="1" hidden="1" customWidth="1"/>
    <col min="7895" max="7895" width="20.75" style="1" customWidth="1"/>
    <col min="7896" max="7896" width="35.375" style="1" customWidth="1"/>
    <col min="7897" max="7897" width="8.125" style="1" customWidth="1"/>
    <col min="7898" max="7898" width="8.625" style="1" bestFit="1" customWidth="1"/>
    <col min="7899" max="8146" width="9" style="1"/>
    <col min="8147" max="8147" width="6.625" style="1" customWidth="1"/>
    <col min="8148" max="8148" width="63.625" style="1" customWidth="1"/>
    <col min="8149" max="8149" width="13.75" style="1" customWidth="1"/>
    <col min="8150" max="8150" width="0" style="1" hidden="1" customWidth="1"/>
    <col min="8151" max="8151" width="20.75" style="1" customWidth="1"/>
    <col min="8152" max="8152" width="35.375" style="1" customWidth="1"/>
    <col min="8153" max="8153" width="8.125" style="1" customWidth="1"/>
    <col min="8154" max="8154" width="8.625" style="1" bestFit="1" customWidth="1"/>
    <col min="8155" max="8402" width="9" style="1"/>
    <col min="8403" max="8403" width="6.625" style="1" customWidth="1"/>
    <col min="8404" max="8404" width="63.625" style="1" customWidth="1"/>
    <col min="8405" max="8405" width="13.75" style="1" customWidth="1"/>
    <col min="8406" max="8406" width="0" style="1" hidden="1" customWidth="1"/>
    <col min="8407" max="8407" width="20.75" style="1" customWidth="1"/>
    <col min="8408" max="8408" width="35.375" style="1" customWidth="1"/>
    <col min="8409" max="8409" width="8.125" style="1" customWidth="1"/>
    <col min="8410" max="8410" width="8.625" style="1" bestFit="1" customWidth="1"/>
    <col min="8411" max="8658" width="9" style="1"/>
    <col min="8659" max="8659" width="6.625" style="1" customWidth="1"/>
    <col min="8660" max="8660" width="63.625" style="1" customWidth="1"/>
    <col min="8661" max="8661" width="13.75" style="1" customWidth="1"/>
    <col min="8662" max="8662" width="0" style="1" hidden="1" customWidth="1"/>
    <col min="8663" max="8663" width="20.75" style="1" customWidth="1"/>
    <col min="8664" max="8664" width="35.375" style="1" customWidth="1"/>
    <col min="8665" max="8665" width="8.125" style="1" customWidth="1"/>
    <col min="8666" max="8666" width="8.625" style="1" bestFit="1" customWidth="1"/>
    <col min="8667" max="8914" width="9" style="1"/>
    <col min="8915" max="8915" width="6.625" style="1" customWidth="1"/>
    <col min="8916" max="8916" width="63.625" style="1" customWidth="1"/>
    <col min="8917" max="8917" width="13.75" style="1" customWidth="1"/>
    <col min="8918" max="8918" width="0" style="1" hidden="1" customWidth="1"/>
    <col min="8919" max="8919" width="20.75" style="1" customWidth="1"/>
    <col min="8920" max="8920" width="35.375" style="1" customWidth="1"/>
    <col min="8921" max="8921" width="8.125" style="1" customWidth="1"/>
    <col min="8922" max="8922" width="8.625" style="1" bestFit="1" customWidth="1"/>
    <col min="8923" max="9170" width="9" style="1"/>
    <col min="9171" max="9171" width="6.625" style="1" customWidth="1"/>
    <col min="9172" max="9172" width="63.625" style="1" customWidth="1"/>
    <col min="9173" max="9173" width="13.75" style="1" customWidth="1"/>
    <col min="9174" max="9174" width="0" style="1" hidden="1" customWidth="1"/>
    <col min="9175" max="9175" width="20.75" style="1" customWidth="1"/>
    <col min="9176" max="9176" width="35.375" style="1" customWidth="1"/>
    <col min="9177" max="9177" width="8.125" style="1" customWidth="1"/>
    <col min="9178" max="9178" width="8.625" style="1" bestFit="1" customWidth="1"/>
    <col min="9179" max="9426" width="9" style="1"/>
    <col min="9427" max="9427" width="6.625" style="1" customWidth="1"/>
    <col min="9428" max="9428" width="63.625" style="1" customWidth="1"/>
    <col min="9429" max="9429" width="13.75" style="1" customWidth="1"/>
    <col min="9430" max="9430" width="0" style="1" hidden="1" customWidth="1"/>
    <col min="9431" max="9431" width="20.75" style="1" customWidth="1"/>
    <col min="9432" max="9432" width="35.375" style="1" customWidth="1"/>
    <col min="9433" max="9433" width="8.125" style="1" customWidth="1"/>
    <col min="9434" max="9434" width="8.625" style="1" bestFit="1" customWidth="1"/>
    <col min="9435" max="9682" width="9" style="1"/>
    <col min="9683" max="9683" width="6.625" style="1" customWidth="1"/>
    <col min="9684" max="9684" width="63.625" style="1" customWidth="1"/>
    <col min="9685" max="9685" width="13.75" style="1" customWidth="1"/>
    <col min="9686" max="9686" width="0" style="1" hidden="1" customWidth="1"/>
    <col min="9687" max="9687" width="20.75" style="1" customWidth="1"/>
    <col min="9688" max="9688" width="35.375" style="1" customWidth="1"/>
    <col min="9689" max="9689" width="8.125" style="1" customWidth="1"/>
    <col min="9690" max="9690" width="8.625" style="1" bestFit="1" customWidth="1"/>
    <col min="9691" max="9938" width="9" style="1"/>
    <col min="9939" max="9939" width="6.625" style="1" customWidth="1"/>
    <col min="9940" max="9940" width="63.625" style="1" customWidth="1"/>
    <col min="9941" max="9941" width="13.75" style="1" customWidth="1"/>
    <col min="9942" max="9942" width="0" style="1" hidden="1" customWidth="1"/>
    <col min="9943" max="9943" width="20.75" style="1" customWidth="1"/>
    <col min="9944" max="9944" width="35.375" style="1" customWidth="1"/>
    <col min="9945" max="9945" width="8.125" style="1" customWidth="1"/>
    <col min="9946" max="9946" width="8.625" style="1" bestFit="1" customWidth="1"/>
    <col min="9947" max="10194" width="9" style="1"/>
    <col min="10195" max="10195" width="6.625" style="1" customWidth="1"/>
    <col min="10196" max="10196" width="63.625" style="1" customWidth="1"/>
    <col min="10197" max="10197" width="13.75" style="1" customWidth="1"/>
    <col min="10198" max="10198" width="0" style="1" hidden="1" customWidth="1"/>
    <col min="10199" max="10199" width="20.75" style="1" customWidth="1"/>
    <col min="10200" max="10200" width="35.375" style="1" customWidth="1"/>
    <col min="10201" max="10201" width="8.125" style="1" customWidth="1"/>
    <col min="10202" max="10202" width="8.625" style="1" bestFit="1" customWidth="1"/>
    <col min="10203" max="10450" width="9" style="1"/>
    <col min="10451" max="10451" width="6.625" style="1" customWidth="1"/>
    <col min="10452" max="10452" width="63.625" style="1" customWidth="1"/>
    <col min="10453" max="10453" width="13.75" style="1" customWidth="1"/>
    <col min="10454" max="10454" width="0" style="1" hidden="1" customWidth="1"/>
    <col min="10455" max="10455" width="20.75" style="1" customWidth="1"/>
    <col min="10456" max="10456" width="35.375" style="1" customWidth="1"/>
    <col min="10457" max="10457" width="8.125" style="1" customWidth="1"/>
    <col min="10458" max="10458" width="8.625" style="1" bestFit="1" customWidth="1"/>
    <col min="10459" max="10706" width="9" style="1"/>
    <col min="10707" max="10707" width="6.625" style="1" customWidth="1"/>
    <col min="10708" max="10708" width="63.625" style="1" customWidth="1"/>
    <col min="10709" max="10709" width="13.75" style="1" customWidth="1"/>
    <col min="10710" max="10710" width="0" style="1" hidden="1" customWidth="1"/>
    <col min="10711" max="10711" width="20.75" style="1" customWidth="1"/>
    <col min="10712" max="10712" width="35.375" style="1" customWidth="1"/>
    <col min="10713" max="10713" width="8.125" style="1" customWidth="1"/>
    <col min="10714" max="10714" width="8.625" style="1" bestFit="1" customWidth="1"/>
    <col min="10715" max="10962" width="9" style="1"/>
    <col min="10963" max="10963" width="6.625" style="1" customWidth="1"/>
    <col min="10964" max="10964" width="63.625" style="1" customWidth="1"/>
    <col min="10965" max="10965" width="13.75" style="1" customWidth="1"/>
    <col min="10966" max="10966" width="0" style="1" hidden="1" customWidth="1"/>
    <col min="10967" max="10967" width="20.75" style="1" customWidth="1"/>
    <col min="10968" max="10968" width="35.375" style="1" customWidth="1"/>
    <col min="10969" max="10969" width="8.125" style="1" customWidth="1"/>
    <col min="10970" max="10970" width="8.625" style="1" bestFit="1" customWidth="1"/>
    <col min="10971" max="11218" width="9" style="1"/>
    <col min="11219" max="11219" width="6.625" style="1" customWidth="1"/>
    <col min="11220" max="11220" width="63.625" style="1" customWidth="1"/>
    <col min="11221" max="11221" width="13.75" style="1" customWidth="1"/>
    <col min="11222" max="11222" width="0" style="1" hidden="1" customWidth="1"/>
    <col min="11223" max="11223" width="20.75" style="1" customWidth="1"/>
    <col min="11224" max="11224" width="35.375" style="1" customWidth="1"/>
    <col min="11225" max="11225" width="8.125" style="1" customWidth="1"/>
    <col min="11226" max="11226" width="8.625" style="1" bestFit="1" customWidth="1"/>
    <col min="11227" max="11474" width="9" style="1"/>
    <col min="11475" max="11475" width="6.625" style="1" customWidth="1"/>
    <col min="11476" max="11476" width="63.625" style="1" customWidth="1"/>
    <col min="11477" max="11477" width="13.75" style="1" customWidth="1"/>
    <col min="11478" max="11478" width="0" style="1" hidden="1" customWidth="1"/>
    <col min="11479" max="11479" width="20.75" style="1" customWidth="1"/>
    <col min="11480" max="11480" width="35.375" style="1" customWidth="1"/>
    <col min="11481" max="11481" width="8.125" style="1" customWidth="1"/>
    <col min="11482" max="11482" width="8.625" style="1" bestFit="1" customWidth="1"/>
    <col min="11483" max="11730" width="9" style="1"/>
    <col min="11731" max="11731" width="6.625" style="1" customWidth="1"/>
    <col min="11732" max="11732" width="63.625" style="1" customWidth="1"/>
    <col min="11733" max="11733" width="13.75" style="1" customWidth="1"/>
    <col min="11734" max="11734" width="0" style="1" hidden="1" customWidth="1"/>
    <col min="11735" max="11735" width="20.75" style="1" customWidth="1"/>
    <col min="11736" max="11736" width="35.375" style="1" customWidth="1"/>
    <col min="11737" max="11737" width="8.125" style="1" customWidth="1"/>
    <col min="11738" max="11738" width="8.625" style="1" bestFit="1" customWidth="1"/>
    <col min="11739" max="11986" width="9" style="1"/>
    <col min="11987" max="11987" width="6.625" style="1" customWidth="1"/>
    <col min="11988" max="11988" width="63.625" style="1" customWidth="1"/>
    <col min="11989" max="11989" width="13.75" style="1" customWidth="1"/>
    <col min="11990" max="11990" width="0" style="1" hidden="1" customWidth="1"/>
    <col min="11991" max="11991" width="20.75" style="1" customWidth="1"/>
    <col min="11992" max="11992" width="35.375" style="1" customWidth="1"/>
    <col min="11993" max="11993" width="8.125" style="1" customWidth="1"/>
    <col min="11994" max="11994" width="8.625" style="1" bestFit="1" customWidth="1"/>
    <col min="11995" max="12242" width="9" style="1"/>
    <col min="12243" max="12243" width="6.625" style="1" customWidth="1"/>
    <col min="12244" max="12244" width="63.625" style="1" customWidth="1"/>
    <col min="12245" max="12245" width="13.75" style="1" customWidth="1"/>
    <col min="12246" max="12246" width="0" style="1" hidden="1" customWidth="1"/>
    <col min="12247" max="12247" width="20.75" style="1" customWidth="1"/>
    <col min="12248" max="12248" width="35.375" style="1" customWidth="1"/>
    <col min="12249" max="12249" width="8.125" style="1" customWidth="1"/>
    <col min="12250" max="12250" width="8.625" style="1" bestFit="1" customWidth="1"/>
    <col min="12251" max="12498" width="9" style="1"/>
    <col min="12499" max="12499" width="6.625" style="1" customWidth="1"/>
    <col min="12500" max="12500" width="63.625" style="1" customWidth="1"/>
    <col min="12501" max="12501" width="13.75" style="1" customWidth="1"/>
    <col min="12502" max="12502" width="0" style="1" hidden="1" customWidth="1"/>
    <col min="12503" max="12503" width="20.75" style="1" customWidth="1"/>
    <col min="12504" max="12504" width="35.375" style="1" customWidth="1"/>
    <col min="12505" max="12505" width="8.125" style="1" customWidth="1"/>
    <col min="12506" max="12506" width="8.625" style="1" bestFit="1" customWidth="1"/>
    <col min="12507" max="12754" width="9" style="1"/>
    <col min="12755" max="12755" width="6.625" style="1" customWidth="1"/>
    <col min="12756" max="12756" width="63.625" style="1" customWidth="1"/>
    <col min="12757" max="12757" width="13.75" style="1" customWidth="1"/>
    <col min="12758" max="12758" width="0" style="1" hidden="1" customWidth="1"/>
    <col min="12759" max="12759" width="20.75" style="1" customWidth="1"/>
    <col min="12760" max="12760" width="35.375" style="1" customWidth="1"/>
    <col min="12761" max="12761" width="8.125" style="1" customWidth="1"/>
    <col min="12762" max="12762" width="8.625" style="1" bestFit="1" customWidth="1"/>
    <col min="12763" max="13010" width="9" style="1"/>
    <col min="13011" max="13011" width="6.625" style="1" customWidth="1"/>
    <col min="13012" max="13012" width="63.625" style="1" customWidth="1"/>
    <col min="13013" max="13013" width="13.75" style="1" customWidth="1"/>
    <col min="13014" max="13014" width="0" style="1" hidden="1" customWidth="1"/>
    <col min="13015" max="13015" width="20.75" style="1" customWidth="1"/>
    <col min="13016" max="13016" width="35.375" style="1" customWidth="1"/>
    <col min="13017" max="13017" width="8.125" style="1" customWidth="1"/>
    <col min="13018" max="13018" width="8.625" style="1" bestFit="1" customWidth="1"/>
    <col min="13019" max="13266" width="9" style="1"/>
    <col min="13267" max="13267" width="6.625" style="1" customWidth="1"/>
    <col min="13268" max="13268" width="63.625" style="1" customWidth="1"/>
    <col min="13269" max="13269" width="13.75" style="1" customWidth="1"/>
    <col min="13270" max="13270" width="0" style="1" hidden="1" customWidth="1"/>
    <col min="13271" max="13271" width="20.75" style="1" customWidth="1"/>
    <col min="13272" max="13272" width="35.375" style="1" customWidth="1"/>
    <col min="13273" max="13273" width="8.125" style="1" customWidth="1"/>
    <col min="13274" max="13274" width="8.625" style="1" bestFit="1" customWidth="1"/>
    <col min="13275" max="13522" width="9" style="1"/>
    <col min="13523" max="13523" width="6.625" style="1" customWidth="1"/>
    <col min="13524" max="13524" width="63.625" style="1" customWidth="1"/>
    <col min="13525" max="13525" width="13.75" style="1" customWidth="1"/>
    <col min="13526" max="13526" width="0" style="1" hidden="1" customWidth="1"/>
    <col min="13527" max="13527" width="20.75" style="1" customWidth="1"/>
    <col min="13528" max="13528" width="35.375" style="1" customWidth="1"/>
    <col min="13529" max="13529" width="8.125" style="1" customWidth="1"/>
    <col min="13530" max="13530" width="8.625" style="1" bestFit="1" customWidth="1"/>
    <col min="13531" max="13778" width="9" style="1"/>
    <col min="13779" max="13779" width="6.625" style="1" customWidth="1"/>
    <col min="13780" max="13780" width="63.625" style="1" customWidth="1"/>
    <col min="13781" max="13781" width="13.75" style="1" customWidth="1"/>
    <col min="13782" max="13782" width="0" style="1" hidden="1" customWidth="1"/>
    <col min="13783" max="13783" width="20.75" style="1" customWidth="1"/>
    <col min="13784" max="13784" width="35.375" style="1" customWidth="1"/>
    <col min="13785" max="13785" width="8.125" style="1" customWidth="1"/>
    <col min="13786" max="13786" width="8.625" style="1" bestFit="1" customWidth="1"/>
    <col min="13787" max="14034" width="9" style="1"/>
    <col min="14035" max="14035" width="6.625" style="1" customWidth="1"/>
    <col min="14036" max="14036" width="63.625" style="1" customWidth="1"/>
    <col min="14037" max="14037" width="13.75" style="1" customWidth="1"/>
    <col min="14038" max="14038" width="0" style="1" hidden="1" customWidth="1"/>
    <col min="14039" max="14039" width="20.75" style="1" customWidth="1"/>
    <col min="14040" max="14040" width="35.375" style="1" customWidth="1"/>
    <col min="14041" max="14041" width="8.125" style="1" customWidth="1"/>
    <col min="14042" max="14042" width="8.625" style="1" bestFit="1" customWidth="1"/>
    <col min="14043" max="14290" width="9" style="1"/>
    <col min="14291" max="14291" width="6.625" style="1" customWidth="1"/>
    <col min="14292" max="14292" width="63.625" style="1" customWidth="1"/>
    <col min="14293" max="14293" width="13.75" style="1" customWidth="1"/>
    <col min="14294" max="14294" width="0" style="1" hidden="1" customWidth="1"/>
    <col min="14295" max="14295" width="20.75" style="1" customWidth="1"/>
    <col min="14296" max="14296" width="35.375" style="1" customWidth="1"/>
    <col min="14297" max="14297" width="8.125" style="1" customWidth="1"/>
    <col min="14298" max="14298" width="8.625" style="1" bestFit="1" customWidth="1"/>
    <col min="14299" max="14546" width="9" style="1"/>
    <col min="14547" max="14547" width="6.625" style="1" customWidth="1"/>
    <col min="14548" max="14548" width="63.625" style="1" customWidth="1"/>
    <col min="14549" max="14549" width="13.75" style="1" customWidth="1"/>
    <col min="14550" max="14550" width="0" style="1" hidden="1" customWidth="1"/>
    <col min="14551" max="14551" width="20.75" style="1" customWidth="1"/>
    <col min="14552" max="14552" width="35.375" style="1" customWidth="1"/>
    <col min="14553" max="14553" width="8.125" style="1" customWidth="1"/>
    <col min="14554" max="14554" width="8.625" style="1" bestFit="1" customWidth="1"/>
    <col min="14555" max="14802" width="9" style="1"/>
    <col min="14803" max="14803" width="6.625" style="1" customWidth="1"/>
    <col min="14804" max="14804" width="63.625" style="1" customWidth="1"/>
    <col min="14805" max="14805" width="13.75" style="1" customWidth="1"/>
    <col min="14806" max="14806" width="0" style="1" hidden="1" customWidth="1"/>
    <col min="14807" max="14807" width="20.75" style="1" customWidth="1"/>
    <col min="14808" max="14808" width="35.375" style="1" customWidth="1"/>
    <col min="14809" max="14809" width="8.125" style="1" customWidth="1"/>
    <col min="14810" max="14810" width="8.625" style="1" bestFit="1" customWidth="1"/>
    <col min="14811" max="15058" width="9" style="1"/>
    <col min="15059" max="15059" width="6.625" style="1" customWidth="1"/>
    <col min="15060" max="15060" width="63.625" style="1" customWidth="1"/>
    <col min="15061" max="15061" width="13.75" style="1" customWidth="1"/>
    <col min="15062" max="15062" width="0" style="1" hidden="1" customWidth="1"/>
    <col min="15063" max="15063" width="20.75" style="1" customWidth="1"/>
    <col min="15064" max="15064" width="35.375" style="1" customWidth="1"/>
    <col min="15065" max="15065" width="8.125" style="1" customWidth="1"/>
    <col min="15066" max="15066" width="8.625" style="1" bestFit="1" customWidth="1"/>
    <col min="15067" max="15314" width="9" style="1"/>
    <col min="15315" max="15315" width="6.625" style="1" customWidth="1"/>
    <col min="15316" max="15316" width="63.625" style="1" customWidth="1"/>
    <col min="15317" max="15317" width="13.75" style="1" customWidth="1"/>
    <col min="15318" max="15318" width="0" style="1" hidden="1" customWidth="1"/>
    <col min="15319" max="15319" width="20.75" style="1" customWidth="1"/>
    <col min="15320" max="15320" width="35.375" style="1" customWidth="1"/>
    <col min="15321" max="15321" width="8.125" style="1" customWidth="1"/>
    <col min="15322" max="15322" width="8.625" style="1" bestFit="1" customWidth="1"/>
    <col min="15323" max="15570" width="9" style="1"/>
    <col min="15571" max="15571" width="6.625" style="1" customWidth="1"/>
    <col min="15572" max="15572" width="63.625" style="1" customWidth="1"/>
    <col min="15573" max="15573" width="13.75" style="1" customWidth="1"/>
    <col min="15574" max="15574" width="0" style="1" hidden="1" customWidth="1"/>
    <col min="15575" max="15575" width="20.75" style="1" customWidth="1"/>
    <col min="15576" max="15576" width="35.375" style="1" customWidth="1"/>
    <col min="15577" max="15577" width="8.125" style="1" customWidth="1"/>
    <col min="15578" max="15578" width="8.625" style="1" bestFit="1" customWidth="1"/>
    <col min="15579" max="15826" width="9" style="1"/>
    <col min="15827" max="15827" width="6.625" style="1" customWidth="1"/>
    <col min="15828" max="15828" width="63.625" style="1" customWidth="1"/>
    <col min="15829" max="15829" width="13.75" style="1" customWidth="1"/>
    <col min="15830" max="15830" width="0" style="1" hidden="1" customWidth="1"/>
    <col min="15831" max="15831" width="20.75" style="1" customWidth="1"/>
    <col min="15832" max="15832" width="35.375" style="1" customWidth="1"/>
    <col min="15833" max="15833" width="8.125" style="1" customWidth="1"/>
    <col min="15834" max="15834" width="8.625" style="1" bestFit="1" customWidth="1"/>
    <col min="15835" max="16082" width="9" style="1"/>
    <col min="16083" max="16083" width="6.625" style="1" customWidth="1"/>
    <col min="16084" max="16084" width="63.625" style="1" customWidth="1"/>
    <col min="16085" max="16085" width="13.75" style="1" customWidth="1"/>
    <col min="16086" max="16086" width="0" style="1" hidden="1" customWidth="1"/>
    <col min="16087" max="16087" width="20.75" style="1" customWidth="1"/>
    <col min="16088" max="16088" width="35.375" style="1" customWidth="1"/>
    <col min="16089" max="16089" width="8.125" style="1" customWidth="1"/>
    <col min="16090" max="16090" width="8.625" style="1" bestFit="1" customWidth="1"/>
    <col min="16091" max="16384" width="9" style="1"/>
  </cols>
  <sheetData>
    <row r="1" spans="1:14" ht="30.75" customHeight="1" x14ac:dyDescent="0.55000000000000004">
      <c r="A1" s="209" t="s">
        <v>60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s="2" customFormat="1" ht="30.75" customHeight="1" x14ac:dyDescent="0.2">
      <c r="A2" s="210" t="s">
        <v>185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4" ht="27" customHeight="1" x14ac:dyDescent="0.55000000000000004">
      <c r="A3" s="201" t="s">
        <v>0</v>
      </c>
      <c r="B3" s="211" t="s">
        <v>1</v>
      </c>
      <c r="C3" s="213" t="s">
        <v>2</v>
      </c>
      <c r="D3" s="214"/>
      <c r="E3" s="215" t="s">
        <v>3</v>
      </c>
      <c r="F3" s="216"/>
      <c r="G3" s="219" t="s">
        <v>4</v>
      </c>
      <c r="H3" s="211" t="s">
        <v>5</v>
      </c>
      <c r="I3" s="213" t="s">
        <v>6</v>
      </c>
      <c r="J3" s="214"/>
      <c r="K3" s="211" t="s">
        <v>7</v>
      </c>
      <c r="L3" s="221" t="s">
        <v>8</v>
      </c>
      <c r="M3" s="221" t="s">
        <v>9</v>
      </c>
      <c r="N3" s="201" t="s">
        <v>10</v>
      </c>
    </row>
    <row r="4" spans="1:14" ht="27.75" customHeight="1" x14ac:dyDescent="0.55000000000000004">
      <c r="A4" s="202"/>
      <c r="B4" s="212"/>
      <c r="C4" s="3" t="s">
        <v>11</v>
      </c>
      <c r="D4" s="3" t="s">
        <v>12</v>
      </c>
      <c r="E4" s="217"/>
      <c r="F4" s="218"/>
      <c r="G4" s="220"/>
      <c r="H4" s="212"/>
      <c r="I4" s="3" t="s">
        <v>13</v>
      </c>
      <c r="J4" s="3" t="s">
        <v>14</v>
      </c>
      <c r="K4" s="212"/>
      <c r="L4" s="222"/>
      <c r="M4" s="222"/>
      <c r="N4" s="202"/>
    </row>
    <row r="5" spans="1:14" s="7" customFormat="1" x14ac:dyDescent="0.2">
      <c r="A5" s="3"/>
      <c r="B5" s="4" t="s">
        <v>15</v>
      </c>
      <c r="C5" s="3"/>
      <c r="D5" s="3"/>
      <c r="E5" s="5">
        <f>E6</f>
        <v>500000</v>
      </c>
      <c r="F5" s="5">
        <f>F6</f>
        <v>0</v>
      </c>
      <c r="G5" s="3"/>
      <c r="H5" s="4"/>
      <c r="I5" s="3"/>
      <c r="J5" s="3"/>
      <c r="K5" s="4"/>
      <c r="L5" s="6" t="e">
        <f>SUM(L8,L10,L12,L14,#REF!,#REF!,#REF!,#REF!,#REF!)</f>
        <v>#REF!</v>
      </c>
      <c r="M5" s="6"/>
      <c r="N5" s="3"/>
    </row>
    <row r="6" spans="1:14" s="13" customFormat="1" ht="108.75" customHeight="1" x14ac:dyDescent="0.2">
      <c r="A6" s="206" t="s">
        <v>25</v>
      </c>
      <c r="B6" s="207"/>
      <c r="C6" s="207"/>
      <c r="D6" s="208"/>
      <c r="E6" s="14">
        <f>E7+E9+E11+E13+E15</f>
        <v>500000</v>
      </c>
      <c r="F6" s="14">
        <f>F8</f>
        <v>0</v>
      </c>
      <c r="G6" s="15"/>
      <c r="H6" s="16"/>
      <c r="I6" s="17"/>
      <c r="J6" s="16"/>
      <c r="K6" s="16"/>
      <c r="L6" s="18" t="e">
        <f>AVERAGE(L7,L9,L11,L13,L15)</f>
        <v>#REF!</v>
      </c>
      <c r="M6" s="18"/>
      <c r="N6" s="17"/>
    </row>
    <row r="7" spans="1:14" s="13" customFormat="1" ht="46.5" customHeight="1" x14ac:dyDescent="0.2">
      <c r="A7" s="203" t="s">
        <v>65</v>
      </c>
      <c r="B7" s="204"/>
      <c r="C7" s="204"/>
      <c r="D7" s="205"/>
      <c r="E7" s="8">
        <f>E8</f>
        <v>100000</v>
      </c>
      <c r="F7" s="8">
        <f>F6</f>
        <v>0</v>
      </c>
      <c r="G7" s="8"/>
      <c r="H7" s="9"/>
      <c r="I7" s="10"/>
      <c r="J7" s="9"/>
      <c r="K7" s="9"/>
      <c r="L7" s="11">
        <f>L8</f>
        <v>0</v>
      </c>
      <c r="M7" s="11"/>
      <c r="N7" s="12"/>
    </row>
    <row r="8" spans="1:14" s="13" customFormat="1" ht="72.75" customHeight="1" x14ac:dyDescent="0.2">
      <c r="A8" s="19">
        <v>1</v>
      </c>
      <c r="B8" s="20" t="s">
        <v>67</v>
      </c>
      <c r="C8" s="21"/>
      <c r="D8" s="21"/>
      <c r="E8" s="22">
        <v>100000</v>
      </c>
      <c r="F8" s="22">
        <v>0</v>
      </c>
      <c r="G8" s="22" t="s">
        <v>16</v>
      </c>
      <c r="H8" s="23" t="s">
        <v>66</v>
      </c>
      <c r="I8" s="117" t="s">
        <v>20</v>
      </c>
      <c r="J8" s="117"/>
      <c r="K8" s="24" t="s">
        <v>17</v>
      </c>
      <c r="L8" s="25">
        <v>0</v>
      </c>
      <c r="M8" s="25"/>
      <c r="N8" s="24" t="s">
        <v>18</v>
      </c>
    </row>
    <row r="9" spans="1:14" s="13" customFormat="1" ht="34.5" customHeight="1" x14ac:dyDescent="0.2">
      <c r="A9" s="203" t="s">
        <v>61</v>
      </c>
      <c r="B9" s="204"/>
      <c r="C9" s="204"/>
      <c r="D9" s="205"/>
      <c r="E9" s="8">
        <f>E10</f>
        <v>100000</v>
      </c>
      <c r="F9" s="8">
        <f>F10</f>
        <v>0</v>
      </c>
      <c r="G9" s="8"/>
      <c r="H9" s="9"/>
      <c r="I9" s="118"/>
      <c r="J9" s="119"/>
      <c r="K9" s="9"/>
      <c r="L9" s="11">
        <f>L10</f>
        <v>0</v>
      </c>
      <c r="M9" s="11"/>
      <c r="N9" s="12"/>
    </row>
    <row r="10" spans="1:14" s="13" customFormat="1" ht="54" customHeight="1" x14ac:dyDescent="0.2">
      <c r="A10" s="26">
        <v>2</v>
      </c>
      <c r="B10" s="27" t="s">
        <v>68</v>
      </c>
      <c r="C10" s="21"/>
      <c r="D10" s="23"/>
      <c r="E10" s="28">
        <v>100000</v>
      </c>
      <c r="F10" s="28">
        <v>0</v>
      </c>
      <c r="G10" s="22" t="s">
        <v>16</v>
      </c>
      <c r="H10" s="23" t="s">
        <v>66</v>
      </c>
      <c r="I10" s="117" t="s">
        <v>72</v>
      </c>
      <c r="J10" s="117"/>
      <c r="K10" s="24"/>
      <c r="L10" s="25">
        <v>0</v>
      </c>
      <c r="M10" s="25"/>
      <c r="N10" s="24" t="s">
        <v>19</v>
      </c>
    </row>
    <row r="11" spans="1:14" s="13" customFormat="1" ht="50.25" customHeight="1" x14ac:dyDescent="0.2">
      <c r="A11" s="203" t="s">
        <v>62</v>
      </c>
      <c r="B11" s="204"/>
      <c r="C11" s="204"/>
      <c r="D11" s="205"/>
      <c r="E11" s="8">
        <f>E12</f>
        <v>100000</v>
      </c>
      <c r="F11" s="8">
        <f>F12</f>
        <v>0</v>
      </c>
      <c r="G11" s="8"/>
      <c r="H11" s="9"/>
      <c r="I11" s="118"/>
      <c r="J11" s="119"/>
      <c r="K11" s="9"/>
      <c r="L11" s="11">
        <f>L12</f>
        <v>0</v>
      </c>
      <c r="M11" s="11"/>
      <c r="N11" s="12"/>
    </row>
    <row r="12" spans="1:14" s="13" customFormat="1" ht="48" customHeight="1" x14ac:dyDescent="0.2">
      <c r="A12" s="26">
        <v>3</v>
      </c>
      <c r="B12" s="27" t="s">
        <v>69</v>
      </c>
      <c r="C12" s="23"/>
      <c r="D12" s="21"/>
      <c r="E12" s="28">
        <v>100000</v>
      </c>
      <c r="F12" s="28">
        <v>0</v>
      </c>
      <c r="G12" s="28" t="s">
        <v>16</v>
      </c>
      <c r="H12" s="23" t="s">
        <v>66</v>
      </c>
      <c r="I12" s="117" t="s">
        <v>75</v>
      </c>
      <c r="J12" s="117" t="s">
        <v>21</v>
      </c>
      <c r="K12" s="24"/>
      <c r="L12" s="25">
        <v>0</v>
      </c>
      <c r="M12" s="25"/>
      <c r="N12" s="24" t="s">
        <v>23</v>
      </c>
    </row>
    <row r="13" spans="1:14" s="13" customFormat="1" ht="54.75" customHeight="1" x14ac:dyDescent="0.2">
      <c r="A13" s="203" t="s">
        <v>63</v>
      </c>
      <c r="B13" s="204"/>
      <c r="C13" s="204"/>
      <c r="D13" s="205"/>
      <c r="E13" s="8">
        <f>E14</f>
        <v>100000</v>
      </c>
      <c r="F13" s="8">
        <f>F14</f>
        <v>0</v>
      </c>
      <c r="G13" s="8"/>
      <c r="H13" s="9"/>
      <c r="I13" s="118"/>
      <c r="J13" s="119"/>
      <c r="K13" s="9"/>
      <c r="L13" s="11">
        <f>L14</f>
        <v>0</v>
      </c>
      <c r="M13" s="11"/>
      <c r="N13" s="12"/>
    </row>
    <row r="14" spans="1:14" s="13" customFormat="1" ht="50.25" customHeight="1" x14ac:dyDescent="0.2">
      <c r="A14" s="26">
        <v>4</v>
      </c>
      <c r="B14" s="27" t="s">
        <v>70</v>
      </c>
      <c r="C14" s="32"/>
      <c r="D14" s="21"/>
      <c r="E14" s="28">
        <v>100000</v>
      </c>
      <c r="F14" s="28">
        <v>0</v>
      </c>
      <c r="G14" s="28" t="s">
        <v>16</v>
      </c>
      <c r="H14" s="23" t="s">
        <v>66</v>
      </c>
      <c r="I14" s="117" t="s">
        <v>22</v>
      </c>
      <c r="J14" s="117"/>
      <c r="K14" s="29"/>
      <c r="L14" s="25">
        <v>0</v>
      </c>
      <c r="M14" s="25"/>
      <c r="N14" s="24" t="s">
        <v>24</v>
      </c>
    </row>
    <row r="15" spans="1:14" s="13" customFormat="1" ht="47.25" customHeight="1" x14ac:dyDescent="0.2">
      <c r="A15" s="203" t="s">
        <v>64</v>
      </c>
      <c r="B15" s="204"/>
      <c r="C15" s="204"/>
      <c r="D15" s="205"/>
      <c r="E15" s="8">
        <f>E16</f>
        <v>100000</v>
      </c>
      <c r="F15" s="8" t="e">
        <f>F16+#REF!</f>
        <v>#REF!</v>
      </c>
      <c r="G15" s="8"/>
      <c r="H15" s="9"/>
      <c r="I15" s="118"/>
      <c r="J15" s="119"/>
      <c r="K15" s="9"/>
      <c r="L15" s="11" t="e">
        <f>AVERAGE(L16,#REF!,#REF!,#REF!,#REF!,#REF!)</f>
        <v>#REF!</v>
      </c>
      <c r="M15" s="11"/>
      <c r="N15" s="12"/>
    </row>
    <row r="16" spans="1:14" s="13" customFormat="1" ht="93.75" customHeight="1" x14ac:dyDescent="0.2">
      <c r="A16" s="19">
        <v>5</v>
      </c>
      <c r="B16" s="33" t="s">
        <v>71</v>
      </c>
      <c r="C16" s="34"/>
      <c r="D16" s="33"/>
      <c r="E16" s="35">
        <v>100000</v>
      </c>
      <c r="F16" s="35" t="e">
        <f>SUM(#REF!)</f>
        <v>#REF!</v>
      </c>
      <c r="G16" s="22"/>
      <c r="H16" s="23" t="s">
        <v>66</v>
      </c>
      <c r="I16" s="120" t="s">
        <v>73</v>
      </c>
      <c r="J16" s="120" t="s">
        <v>74</v>
      </c>
      <c r="K16" s="31"/>
      <c r="L16" s="30">
        <v>0</v>
      </c>
      <c r="M16" s="30"/>
      <c r="N16" s="19"/>
    </row>
    <row r="17" spans="1:14" s="13" customFormat="1" ht="27" customHeight="1" x14ac:dyDescent="0.2">
      <c r="A17" s="228" t="s">
        <v>26</v>
      </c>
      <c r="B17" s="228"/>
      <c r="C17" s="228"/>
      <c r="D17" s="228"/>
      <c r="E17" s="36">
        <f>E5</f>
        <v>500000</v>
      </c>
      <c r="F17" s="36">
        <f>SUM(F18:F18)</f>
        <v>0</v>
      </c>
      <c r="G17" s="37">
        <f>F17*100/E17</f>
        <v>0</v>
      </c>
      <c r="H17" s="38"/>
      <c r="I17" s="39"/>
      <c r="J17" s="38"/>
      <c r="K17" s="40"/>
      <c r="L17" s="40"/>
      <c r="M17" s="38"/>
      <c r="N17" s="41"/>
    </row>
    <row r="18" spans="1:14" s="13" customFormat="1" ht="29.25" customHeight="1" x14ac:dyDescent="0.2">
      <c r="A18" s="228" t="s">
        <v>76</v>
      </c>
      <c r="B18" s="228"/>
      <c r="C18" s="228"/>
      <c r="D18" s="228"/>
      <c r="E18" s="36">
        <f>E6</f>
        <v>500000</v>
      </c>
      <c r="F18" s="36">
        <f>F6</f>
        <v>0</v>
      </c>
      <c r="G18" s="42">
        <f>F18*100/E18</f>
        <v>0</v>
      </c>
      <c r="H18" s="43"/>
      <c r="I18" s="43"/>
      <c r="J18" s="43"/>
      <c r="K18" s="44"/>
      <c r="L18" s="44"/>
      <c r="M18" s="43"/>
      <c r="N18" s="45"/>
    </row>
    <row r="19" spans="1:14" s="13" customFormat="1" ht="32.25" customHeight="1" x14ac:dyDescent="0.2">
      <c r="A19" s="46" t="s">
        <v>27</v>
      </c>
      <c r="B19" s="47"/>
      <c r="C19" s="48"/>
      <c r="D19" s="48"/>
      <c r="E19" s="49"/>
      <c r="F19" s="49"/>
      <c r="G19" s="43"/>
      <c r="H19" s="43"/>
      <c r="I19" s="43"/>
      <c r="J19" s="43"/>
      <c r="K19" s="44"/>
      <c r="L19" s="44"/>
      <c r="M19" s="43"/>
      <c r="N19" s="45"/>
    </row>
    <row r="20" spans="1:14" s="13" customFormat="1" ht="27.75" customHeight="1" x14ac:dyDescent="0.2">
      <c r="A20" s="46"/>
      <c r="B20" s="229" t="s">
        <v>77</v>
      </c>
      <c r="C20" s="229"/>
      <c r="D20" s="229"/>
      <c r="E20" s="229"/>
      <c r="F20" s="229"/>
      <c r="G20" s="50"/>
      <c r="H20" s="43"/>
      <c r="I20" s="43"/>
      <c r="J20" s="43"/>
      <c r="K20" s="44"/>
      <c r="L20" s="44"/>
      <c r="M20" s="43"/>
      <c r="N20" s="45"/>
    </row>
    <row r="21" spans="1:14" s="13" customFormat="1" ht="25.5" customHeight="1" x14ac:dyDescent="0.2">
      <c r="A21" s="46"/>
      <c r="B21" s="51" t="s">
        <v>80</v>
      </c>
      <c r="C21" s="51"/>
      <c r="D21" s="52"/>
      <c r="E21" s="51"/>
      <c r="F21" s="51"/>
      <c r="G21" s="53"/>
      <c r="H21" s="43"/>
      <c r="I21" s="43"/>
      <c r="J21" s="43"/>
      <c r="K21" s="44"/>
      <c r="L21" s="44"/>
      <c r="M21" s="43"/>
      <c r="N21" s="45"/>
    </row>
    <row r="22" spans="1:14" s="13" customFormat="1" ht="26.25" customHeight="1" x14ac:dyDescent="0.2">
      <c r="A22" s="46"/>
      <c r="B22" s="51" t="s">
        <v>78</v>
      </c>
      <c r="C22" s="51"/>
      <c r="D22" s="52"/>
      <c r="E22" s="51"/>
      <c r="F22" s="51"/>
      <c r="G22" s="53"/>
      <c r="H22" s="43"/>
      <c r="I22" s="44"/>
      <c r="J22" s="43"/>
      <c r="K22" s="44"/>
      <c r="L22" s="44"/>
      <c r="M22" s="43"/>
      <c r="N22" s="45"/>
    </row>
    <row r="23" spans="1:14" s="13" customFormat="1" ht="28.5" customHeight="1" x14ac:dyDescent="0.2">
      <c r="A23" s="54"/>
      <c r="B23" s="51" t="s">
        <v>79</v>
      </c>
      <c r="C23" s="51"/>
      <c r="D23" s="52"/>
      <c r="E23" s="51"/>
      <c r="F23" s="51"/>
      <c r="G23" s="53"/>
      <c r="H23" s="43"/>
      <c r="I23" s="44"/>
      <c r="J23" s="43"/>
      <c r="K23" s="44"/>
      <c r="L23" s="44"/>
      <c r="M23" s="43"/>
      <c r="N23" s="45"/>
    </row>
    <row r="24" spans="1:14" s="61" customFormat="1" ht="18.75" hidden="1" x14ac:dyDescent="0.2">
      <c r="A24" s="55"/>
      <c r="B24" s="230" t="s">
        <v>28</v>
      </c>
      <c r="C24" s="230"/>
      <c r="D24" s="230"/>
      <c r="E24" s="230"/>
      <c r="F24" s="56"/>
      <c r="G24" s="56"/>
      <c r="H24" s="57" t="s">
        <v>29</v>
      </c>
      <c r="I24" s="58"/>
      <c r="J24" s="59" t="s">
        <v>30</v>
      </c>
      <c r="K24" s="58"/>
      <c r="L24" s="60"/>
      <c r="M24" s="60"/>
      <c r="N24" s="58"/>
    </row>
    <row r="25" spans="1:14" s="66" customFormat="1" ht="57" hidden="1" customHeight="1" x14ac:dyDescent="0.2">
      <c r="A25" s="59"/>
      <c r="B25" s="226" t="s">
        <v>31</v>
      </c>
      <c r="C25" s="226"/>
      <c r="D25" s="226"/>
      <c r="E25" s="226"/>
      <c r="F25" s="63"/>
      <c r="G25" s="63"/>
      <c r="H25" s="64">
        <f>E7</f>
        <v>100000</v>
      </c>
      <c r="I25" s="59"/>
      <c r="J25" s="59" t="s">
        <v>32</v>
      </c>
      <c r="K25" s="59"/>
      <c r="L25" s="65"/>
      <c r="M25" s="65"/>
      <c r="N25" s="59"/>
    </row>
    <row r="26" spans="1:14" s="72" customFormat="1" ht="48.75" hidden="1" customHeight="1" x14ac:dyDescent="0.2">
      <c r="A26" s="67"/>
      <c r="B26" s="226" t="s">
        <v>33</v>
      </c>
      <c r="C26" s="226"/>
      <c r="D26" s="226"/>
      <c r="E26" s="226"/>
      <c r="F26" s="68"/>
      <c r="G26" s="68"/>
      <c r="H26" s="69" t="e">
        <f>SUM(H27:H30)</f>
        <v>#REF!</v>
      </c>
      <c r="I26" s="67"/>
      <c r="J26" s="59" t="s">
        <v>34</v>
      </c>
      <c r="K26" s="70"/>
      <c r="L26" s="71"/>
      <c r="M26" s="71"/>
      <c r="N26" s="67"/>
    </row>
    <row r="27" spans="1:14" s="79" customFormat="1" ht="21.75" hidden="1" customHeight="1" x14ac:dyDescent="0.45">
      <c r="A27" s="73"/>
      <c r="B27" s="74" t="s">
        <v>35</v>
      </c>
      <c r="C27" s="75"/>
      <c r="D27" s="75"/>
      <c r="E27" s="56"/>
      <c r="F27" s="56"/>
      <c r="G27" s="56"/>
      <c r="H27" s="76" t="e">
        <f>#REF!</f>
        <v>#REF!</v>
      </c>
      <c r="I27" s="73"/>
      <c r="J27" s="77" t="s">
        <v>36</v>
      </c>
      <c r="K27" s="75"/>
      <c r="L27" s="78"/>
      <c r="M27" s="78"/>
      <c r="N27" s="73"/>
    </row>
    <row r="28" spans="1:14" s="79" customFormat="1" ht="21.75" hidden="1" customHeight="1" x14ac:dyDescent="0.45">
      <c r="A28" s="73"/>
      <c r="B28" s="74" t="s">
        <v>37</v>
      </c>
      <c r="C28" s="75"/>
      <c r="D28" s="75"/>
      <c r="E28" s="56"/>
      <c r="F28" s="56"/>
      <c r="G28" s="56"/>
      <c r="H28" s="76" t="e">
        <f>#REF!</f>
        <v>#REF!</v>
      </c>
      <c r="I28" s="73"/>
      <c r="J28" s="77" t="s">
        <v>38</v>
      </c>
      <c r="K28" s="75"/>
      <c r="L28" s="78"/>
      <c r="M28" s="78"/>
      <c r="N28" s="73"/>
    </row>
    <row r="29" spans="1:14" s="79" customFormat="1" ht="21.75" hidden="1" customHeight="1" x14ac:dyDescent="0.45">
      <c r="A29" s="73"/>
      <c r="B29" s="74" t="s">
        <v>39</v>
      </c>
      <c r="C29" s="75"/>
      <c r="D29" s="75"/>
      <c r="E29" s="56"/>
      <c r="F29" s="56"/>
      <c r="G29" s="56"/>
      <c r="H29" s="76" t="e">
        <f>#REF!</f>
        <v>#REF!</v>
      </c>
      <c r="I29" s="73"/>
      <c r="J29" s="77" t="s">
        <v>40</v>
      </c>
      <c r="K29" s="75"/>
      <c r="L29" s="78"/>
      <c r="M29" s="78"/>
      <c r="N29" s="73"/>
    </row>
    <row r="30" spans="1:14" s="79" customFormat="1" ht="21.75" hidden="1" customHeight="1" x14ac:dyDescent="0.45">
      <c r="A30" s="73"/>
      <c r="B30" s="74" t="s">
        <v>41</v>
      </c>
      <c r="C30" s="75"/>
      <c r="D30" s="75"/>
      <c r="E30" s="56"/>
      <c r="F30" s="56"/>
      <c r="G30" s="56"/>
      <c r="H30" s="76" t="e">
        <f>#REF!</f>
        <v>#REF!</v>
      </c>
      <c r="I30" s="73"/>
      <c r="J30" s="77" t="s">
        <v>42</v>
      </c>
      <c r="K30" s="75"/>
      <c r="L30" s="78"/>
      <c r="M30" s="78"/>
      <c r="N30" s="73"/>
    </row>
    <row r="31" spans="1:14" s="72" customFormat="1" ht="49.5" hidden="1" customHeight="1" x14ac:dyDescent="0.2">
      <c r="A31" s="67"/>
      <c r="B31" s="226" t="s">
        <v>43</v>
      </c>
      <c r="C31" s="226"/>
      <c r="D31" s="226"/>
      <c r="E31" s="226"/>
      <c r="F31" s="68"/>
      <c r="G31" s="68"/>
      <c r="H31" s="69">
        <f>E11</f>
        <v>100000</v>
      </c>
      <c r="I31" s="67"/>
      <c r="J31" s="59" t="s">
        <v>32</v>
      </c>
      <c r="K31" s="70"/>
      <c r="L31" s="71"/>
      <c r="M31" s="71"/>
      <c r="N31" s="67"/>
    </row>
    <row r="32" spans="1:14" s="72" customFormat="1" ht="48" hidden="1" customHeight="1" x14ac:dyDescent="0.2">
      <c r="A32" s="67"/>
      <c r="B32" s="226" t="s">
        <v>44</v>
      </c>
      <c r="C32" s="226"/>
      <c r="D32" s="226"/>
      <c r="E32" s="226"/>
      <c r="F32" s="68"/>
      <c r="G32" s="68"/>
      <c r="H32" s="69">
        <f>E13</f>
        <v>100000</v>
      </c>
      <c r="I32" s="67"/>
      <c r="J32" s="70" t="s">
        <v>45</v>
      </c>
      <c r="K32" s="70"/>
      <c r="L32" s="71"/>
      <c r="M32" s="71"/>
      <c r="N32" s="67"/>
    </row>
    <row r="33" spans="1:14" s="72" customFormat="1" ht="51" hidden="1" customHeight="1" x14ac:dyDescent="0.2">
      <c r="A33" s="67"/>
      <c r="B33" s="226" t="s">
        <v>46</v>
      </c>
      <c r="C33" s="226"/>
      <c r="D33" s="226"/>
      <c r="E33" s="226"/>
      <c r="F33" s="68"/>
      <c r="G33" s="68"/>
      <c r="H33" s="69">
        <f>E15</f>
        <v>100000</v>
      </c>
      <c r="I33" s="67"/>
      <c r="J33" s="70" t="s">
        <v>45</v>
      </c>
      <c r="K33" s="70"/>
      <c r="L33" s="71"/>
      <c r="M33" s="71"/>
      <c r="N33" s="67"/>
    </row>
    <row r="34" spans="1:14" s="72" customFormat="1" ht="39.75" hidden="1" customHeight="1" x14ac:dyDescent="0.2">
      <c r="A34" s="67"/>
      <c r="B34" s="80" t="s">
        <v>47</v>
      </c>
      <c r="C34" s="62"/>
      <c r="D34" s="62"/>
      <c r="E34" s="62"/>
      <c r="F34" s="68"/>
      <c r="G34" s="68"/>
      <c r="H34" s="69" t="e">
        <f>H25+H26+H31+H32+H33</f>
        <v>#REF!</v>
      </c>
      <c r="I34" s="67"/>
      <c r="J34" s="70"/>
      <c r="K34" s="70"/>
      <c r="L34" s="71"/>
      <c r="M34" s="71"/>
      <c r="N34" s="67"/>
    </row>
    <row r="35" spans="1:14" s="86" customFormat="1" ht="55.5" hidden="1" customHeight="1" x14ac:dyDescent="0.2">
      <c r="A35" s="81"/>
      <c r="B35" s="227" t="s">
        <v>48</v>
      </c>
      <c r="C35" s="227"/>
      <c r="D35" s="227"/>
      <c r="E35" s="227"/>
      <c r="F35" s="82"/>
      <c r="G35" s="82"/>
      <c r="H35" s="83" t="e">
        <f>#REF!</f>
        <v>#REF!</v>
      </c>
      <c r="I35" s="81"/>
      <c r="J35" s="84" t="s">
        <v>45</v>
      </c>
      <c r="K35" s="84"/>
      <c r="L35" s="85"/>
      <c r="M35" s="85"/>
      <c r="N35" s="81"/>
    </row>
    <row r="36" spans="1:14" s="72" customFormat="1" ht="33.75" hidden="1" customHeight="1" x14ac:dyDescent="0.2">
      <c r="A36" s="67"/>
      <c r="B36" s="80" t="s">
        <v>49</v>
      </c>
      <c r="C36" s="62"/>
      <c r="D36" s="62"/>
      <c r="E36" s="62"/>
      <c r="F36" s="87"/>
      <c r="G36" s="87"/>
      <c r="H36" s="69"/>
      <c r="I36" s="67"/>
      <c r="J36" s="70"/>
      <c r="K36" s="70"/>
      <c r="L36" s="71"/>
      <c r="M36" s="71"/>
      <c r="N36" s="67"/>
    </row>
    <row r="37" spans="1:14" s="79" customFormat="1" ht="29.25" hidden="1" customHeight="1" x14ac:dyDescent="0.45">
      <c r="A37" s="73"/>
      <c r="B37" s="88" t="s">
        <v>50</v>
      </c>
      <c r="C37" s="75"/>
      <c r="D37" s="75"/>
      <c r="E37" s="56"/>
      <c r="F37" s="56"/>
      <c r="G37" s="56"/>
      <c r="H37" s="89" t="e">
        <f>H25+H26+H31+H32+H33+H35</f>
        <v>#REF!</v>
      </c>
      <c r="I37" s="73"/>
      <c r="J37" s="90" t="s">
        <v>51</v>
      </c>
      <c r="K37" s="75"/>
      <c r="L37" s="78"/>
      <c r="M37" s="78"/>
      <c r="N37" s="73"/>
    </row>
    <row r="38" spans="1:14" s="92" customFormat="1" ht="21.75" hidden="1" x14ac:dyDescent="0.5">
      <c r="A38" s="91"/>
      <c r="B38" s="223" t="s">
        <v>52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</row>
    <row r="39" spans="1:14" hidden="1" x14ac:dyDescent="0.55000000000000004">
      <c r="B39" s="224" t="s">
        <v>53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</row>
    <row r="40" spans="1:14" hidden="1" x14ac:dyDescent="0.55000000000000004">
      <c r="B40" s="225" t="s">
        <v>54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</row>
    <row r="41" spans="1:14" hidden="1" x14ac:dyDescent="0.55000000000000004"/>
    <row r="42" spans="1:14" hidden="1" x14ac:dyDescent="0.55000000000000004"/>
  </sheetData>
  <mergeCells count="32">
    <mergeCell ref="B20:F20"/>
    <mergeCell ref="B24:E24"/>
    <mergeCell ref="A17:D17"/>
    <mergeCell ref="A18:D18"/>
    <mergeCell ref="B38:N38"/>
    <mergeCell ref="B39:N39"/>
    <mergeCell ref="B40:N40"/>
    <mergeCell ref="B25:E25"/>
    <mergeCell ref="B26:E26"/>
    <mergeCell ref="B31:E31"/>
    <mergeCell ref="B32:E32"/>
    <mergeCell ref="B33:E33"/>
    <mergeCell ref="B35:E35"/>
    <mergeCell ref="A11:D11"/>
    <mergeCell ref="A13:D13"/>
    <mergeCell ref="A15:D15"/>
    <mergeCell ref="L3:L4"/>
    <mergeCell ref="M3:M4"/>
    <mergeCell ref="N3:N4"/>
    <mergeCell ref="A7:D7"/>
    <mergeCell ref="A6:D6"/>
    <mergeCell ref="A9:D9"/>
    <mergeCell ref="A1:N1"/>
    <mergeCell ref="A2:N2"/>
    <mergeCell ref="A3:A4"/>
    <mergeCell ref="B3:B4"/>
    <mergeCell ref="C3:D3"/>
    <mergeCell ref="E3:F4"/>
    <mergeCell ref="G3:G4"/>
    <mergeCell ref="H3:H4"/>
    <mergeCell ref="I3:J3"/>
    <mergeCell ref="K3:K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6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E0E0-0D49-4E1B-8AF8-A2B5828E8A8E}">
  <dimension ref="A1:G15"/>
  <sheetViews>
    <sheetView tabSelected="1" topLeftCell="B1" zoomScale="110" zoomScaleNormal="110" workbookViewId="0">
      <selection activeCell="M9" sqref="M9"/>
    </sheetView>
  </sheetViews>
  <sheetFormatPr defaultColWidth="9" defaultRowHeight="13.5" x14ac:dyDescent="0.25"/>
  <cols>
    <col min="1" max="1" width="11" style="116" hidden="1" customWidth="1"/>
    <col min="2" max="2" width="2.625" style="116" customWidth="1"/>
    <col min="3" max="3" width="47" style="101" customWidth="1"/>
    <col min="4" max="4" width="12.75" style="101" customWidth="1"/>
    <col min="5" max="5" width="12.125" style="101" customWidth="1"/>
    <col min="6" max="6" width="10.125" style="101" customWidth="1"/>
    <col min="7" max="7" width="8.5" style="101" customWidth="1"/>
    <col min="8" max="16384" width="9" style="101"/>
  </cols>
  <sheetData>
    <row r="1" spans="1:7" s="97" customFormat="1" ht="28.5" customHeight="1" x14ac:dyDescent="0.25">
      <c r="A1" s="320" t="s">
        <v>55</v>
      </c>
      <c r="B1" s="320"/>
      <c r="C1" s="320"/>
      <c r="D1" s="320"/>
      <c r="E1" s="320"/>
      <c r="F1" s="320"/>
      <c r="G1" s="320"/>
    </row>
    <row r="2" spans="1:7" s="97" customFormat="1" ht="28.5" customHeight="1" x14ac:dyDescent="0.25">
      <c r="A2" s="320" t="s">
        <v>186</v>
      </c>
      <c r="B2" s="320"/>
      <c r="C2" s="320"/>
      <c r="D2" s="320"/>
      <c r="E2" s="320"/>
      <c r="F2" s="320"/>
      <c r="G2" s="320"/>
    </row>
    <row r="3" spans="1:7" s="97" customFormat="1" ht="32.25" customHeight="1" x14ac:dyDescent="0.25">
      <c r="A3" s="98"/>
      <c r="B3" s="99"/>
      <c r="C3" s="321" t="s">
        <v>56</v>
      </c>
      <c r="D3" s="321"/>
      <c r="E3" s="321"/>
      <c r="F3" s="321"/>
      <c r="G3" s="321"/>
    </row>
    <row r="4" spans="1:7" ht="18.75" x14ac:dyDescent="0.3">
      <c r="A4" s="100"/>
      <c r="B4" s="100"/>
      <c r="C4" s="322" t="s">
        <v>57</v>
      </c>
      <c r="D4" s="314" t="s">
        <v>11</v>
      </c>
      <c r="E4" s="314" t="s">
        <v>12</v>
      </c>
      <c r="F4" s="314" t="s">
        <v>58</v>
      </c>
      <c r="G4" s="317" t="s">
        <v>59</v>
      </c>
    </row>
    <row r="5" spans="1:7" ht="18.75" x14ac:dyDescent="0.3">
      <c r="A5" s="100"/>
      <c r="B5" s="100"/>
      <c r="C5" s="323"/>
      <c r="D5" s="315"/>
      <c r="E5" s="315"/>
      <c r="F5" s="315"/>
      <c r="G5" s="318"/>
    </row>
    <row r="6" spans="1:7" ht="18.75" x14ac:dyDescent="0.3">
      <c r="A6" s="100"/>
      <c r="B6" s="100"/>
      <c r="C6" s="324"/>
      <c r="D6" s="316"/>
      <c r="E6" s="316"/>
      <c r="F6" s="316"/>
      <c r="G6" s="319"/>
    </row>
    <row r="7" spans="1:7" ht="37.5" x14ac:dyDescent="0.3">
      <c r="A7" s="102"/>
      <c r="B7" s="102"/>
      <c r="C7" s="121" t="s">
        <v>81</v>
      </c>
      <c r="D7" s="106">
        <v>1</v>
      </c>
      <c r="E7" s="106">
        <v>0</v>
      </c>
      <c r="F7" s="104">
        <f t="shared" ref="F7:F12" si="0">E7*100/D7</f>
        <v>0</v>
      </c>
      <c r="G7" s="104">
        <f>'รายงานโครงการ 69 (9 เดือน)'!L7</f>
        <v>0</v>
      </c>
    </row>
    <row r="8" spans="1:7" ht="18.75" x14ac:dyDescent="0.3">
      <c r="A8" s="102"/>
      <c r="B8" s="102"/>
      <c r="C8" s="103" t="s">
        <v>82</v>
      </c>
      <c r="D8" s="106">
        <v>1</v>
      </c>
      <c r="E8" s="106">
        <v>0</v>
      </c>
      <c r="F8" s="104">
        <f t="shared" si="0"/>
        <v>0</v>
      </c>
      <c r="G8" s="104">
        <f>'รายงานโครงการ 69 (9 เดือน)'!L9</f>
        <v>0</v>
      </c>
    </row>
    <row r="9" spans="1:7" ht="37.5" x14ac:dyDescent="0.3">
      <c r="A9" s="102"/>
      <c r="B9" s="102"/>
      <c r="C9" s="121" t="s">
        <v>83</v>
      </c>
      <c r="D9" s="106">
        <v>1</v>
      </c>
      <c r="E9" s="106">
        <v>0</v>
      </c>
      <c r="F9" s="104">
        <f t="shared" si="0"/>
        <v>0</v>
      </c>
      <c r="G9" s="104">
        <f>'รายงานโครงการ 69 (9 เดือน)'!L11</f>
        <v>0</v>
      </c>
    </row>
    <row r="10" spans="1:7" s="107" customFormat="1" ht="37.5" x14ac:dyDescent="0.2">
      <c r="A10" s="105"/>
      <c r="B10" s="105"/>
      <c r="C10" s="108" t="s">
        <v>84</v>
      </c>
      <c r="D10" s="106">
        <v>1</v>
      </c>
      <c r="E10" s="106">
        <v>0</v>
      </c>
      <c r="F10" s="104">
        <f t="shared" si="0"/>
        <v>0</v>
      </c>
      <c r="G10" s="104">
        <f>'รายงานโครงการ 69 (9 เดือน)'!L13</f>
        <v>0</v>
      </c>
    </row>
    <row r="11" spans="1:7" ht="47.25" customHeight="1" x14ac:dyDescent="0.3">
      <c r="A11" s="102"/>
      <c r="B11" s="102"/>
      <c r="C11" s="108" t="s">
        <v>85</v>
      </c>
      <c r="D11" s="106">
        <v>1</v>
      </c>
      <c r="E11" s="106">
        <v>0</v>
      </c>
      <c r="F11" s="104">
        <f t="shared" si="0"/>
        <v>0</v>
      </c>
      <c r="G11" s="104" t="e">
        <f>'รายงานโครงการ 69 (9 เดือน)'!L15</f>
        <v>#REF!</v>
      </c>
    </row>
    <row r="12" spans="1:7" ht="24" customHeight="1" x14ac:dyDescent="0.3">
      <c r="A12" s="102"/>
      <c r="B12" s="102"/>
      <c r="C12" s="109" t="s">
        <v>15</v>
      </c>
      <c r="D12" s="110">
        <f>SUM(D7:D11)</f>
        <v>5</v>
      </c>
      <c r="E12" s="110">
        <f>SUM(E7:E11)</f>
        <v>0</v>
      </c>
      <c r="F12" s="111">
        <f t="shared" si="0"/>
        <v>0</v>
      </c>
      <c r="G12" s="111" t="e">
        <f>'รายงานโครงการ 69 (9 เดือน)'!L5</f>
        <v>#REF!</v>
      </c>
    </row>
    <row r="13" spans="1:7" ht="18.75" x14ac:dyDescent="0.3">
      <c r="A13" s="102"/>
      <c r="B13" s="102"/>
      <c r="C13" s="112"/>
      <c r="D13" s="113"/>
      <c r="E13" s="113"/>
      <c r="F13" s="113"/>
      <c r="G13" s="114"/>
    </row>
    <row r="14" spans="1:7" s="115" customFormat="1" ht="18.75" x14ac:dyDescent="0.3">
      <c r="A14" s="224"/>
      <c r="B14" s="224"/>
      <c r="C14" s="224"/>
      <c r="D14" s="224"/>
      <c r="E14" s="224"/>
      <c r="F14" s="224"/>
      <c r="G14" s="224"/>
    </row>
    <row r="15" spans="1:7" ht="24" x14ac:dyDescent="0.55000000000000004">
      <c r="A15" s="325"/>
      <c r="B15" s="325"/>
      <c r="C15" s="325"/>
      <c r="D15" s="325"/>
      <c r="E15" s="325"/>
      <c r="F15" s="325"/>
      <c r="G15" s="1"/>
    </row>
  </sheetData>
  <mergeCells count="10">
    <mergeCell ref="A14:G14"/>
    <mergeCell ref="A15:F15"/>
    <mergeCell ref="F4:F6"/>
    <mergeCell ref="G4:G6"/>
    <mergeCell ref="A1:G1"/>
    <mergeCell ref="A2:G2"/>
    <mergeCell ref="C3:G3"/>
    <mergeCell ref="C4:C6"/>
    <mergeCell ref="D4:D6"/>
    <mergeCell ref="E4:E6"/>
  </mergeCells>
  <printOptions horizontalCentered="1"/>
  <pageMargins left="0.27559055118110237" right="0.27559055118110237" top="0.74803149606299213" bottom="0.35433070866141736" header="0.31496062992125984" footer="0.31496062992125984"/>
  <pageSetup paperSize="9" scale="75" firstPageNumber="10" orientation="landscape" useFirstPageNumber="1" r:id="rId1"/>
  <headerFooter>
    <oddHeader>&amp;C&amp;"TH SarabunPSK,ธรรมดา"&amp;14&amp;P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ตัวชี้วัดเชิงรุก</vt:lpstr>
      <vt:lpstr>3.เกณฑ์การประเมินตัวชี้วัด</vt:lpstr>
      <vt:lpstr>รายงานผลเชิงรุก (9 เดือน)</vt:lpstr>
      <vt:lpstr>สรุปตชว (เชิงรุก) 9 เดือน 69</vt:lpstr>
      <vt:lpstr>รายงานโครงการ 69 (9 เดือน)</vt:lpstr>
      <vt:lpstr>สรุป 69 รอบ 9 เดือน</vt:lpstr>
      <vt:lpstr>ตัวชี้วัดเชิงรุก!Print_Area</vt:lpstr>
      <vt:lpstr>'รายงานผลเชิงรุก (9 เดือน)'!Print_Area</vt:lpstr>
      <vt:lpstr>'สรุปตชว (เชิงรุก) 9 เดือน 69'!Print_Area</vt:lpstr>
      <vt:lpstr>ตัวชี้วัดเชิงรุก!Print_Titles</vt:lpstr>
      <vt:lpstr>'รายงานโครงการ 69 (9 เดือน)'!Print_Titles</vt:lpstr>
      <vt:lpstr>'รายงานผลเชิงรุก (9 เดือน)'!Print_Titles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Kanlayarat Wongkaew</dc:creator>
  <cp:lastModifiedBy>Kanlayarat Wongkaew</cp:lastModifiedBy>
  <cp:lastPrinted>2026-06-08T04:17:35Z</cp:lastPrinted>
  <dcterms:created xsi:type="dcterms:W3CDTF">2026-04-22T04:05:55Z</dcterms:created>
  <dcterms:modified xsi:type="dcterms:W3CDTF">2026-06-08T06:27:00Z</dcterms:modified>
</cp:coreProperties>
</file>